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730" windowHeight="11760" tabRatio="580"/>
  </bookViews>
  <sheets>
    <sheet name="Рус за 2015 год" sheetId="1" r:id="rId1"/>
    <sheet name="Рус за 1 полугодие 2015 год" sheetId="3" state="hidden" r:id="rId2"/>
  </sheets>
  <definedNames>
    <definedName name="_xlnm.Print_Titles" localSheetId="1">'Рус за 1 полугодие 2015 год'!$13:$15</definedName>
    <definedName name="_xlnm.Print_Titles" localSheetId="0">'Рус за 2015 год'!$11:$13</definedName>
    <definedName name="_xlnm.Print_Area" localSheetId="1">'Рус за 1 полугодие 2015 год'!$A$1:$P$38</definedName>
    <definedName name="_xlnm.Print_Area" localSheetId="0">'Рус за 2015 год'!$A$1:$AB$38</definedName>
  </definedNames>
  <calcPr calcId="144525"/>
</workbook>
</file>

<file path=xl/calcChain.xml><?xml version="1.0" encoding="utf-8"?>
<calcChain xmlns="http://schemas.openxmlformats.org/spreadsheetml/2006/main">
  <c r="K35" i="3" l="1"/>
  <c r="O34" i="3"/>
  <c r="N33" i="3"/>
  <c r="M33" i="3"/>
  <c r="L33" i="3"/>
  <c r="K33" i="3"/>
  <c r="O33" i="3" s="1"/>
  <c r="E33" i="3"/>
  <c r="O32" i="3"/>
  <c r="O31" i="3"/>
  <c r="O30" i="3"/>
  <c r="O29" i="3"/>
  <c r="O28" i="3"/>
  <c r="O27" i="3"/>
  <c r="O26" i="3"/>
  <c r="O25" i="3"/>
  <c r="O24" i="3"/>
  <c r="O23" i="3"/>
  <c r="N22" i="3"/>
  <c r="M22" i="3"/>
  <c r="L22" i="3"/>
  <c r="K22" i="3"/>
  <c r="O22" i="3" s="1"/>
  <c r="E22" i="3"/>
  <c r="O21" i="3"/>
  <c r="O20" i="3"/>
  <c r="M20" i="3"/>
  <c r="O19" i="3"/>
  <c r="O18" i="3"/>
  <c r="O17" i="3"/>
  <c r="N16" i="3"/>
  <c r="N35" i="3" s="1"/>
  <c r="M16" i="3"/>
  <c r="M35" i="3" s="1"/>
  <c r="L16" i="3"/>
  <c r="L39" i="3" s="1"/>
  <c r="K16" i="3"/>
  <c r="K39" i="3" s="1"/>
  <c r="E16" i="3"/>
  <c r="E35" i="3" s="1"/>
  <c r="Q46" i="1"/>
  <c r="R46" i="1" s="1"/>
  <c r="M46" i="1" s="1"/>
  <c r="M43" i="1" s="1"/>
  <c r="M44" i="1"/>
  <c r="AA41" i="1"/>
  <c r="AA42" i="1" s="1"/>
  <c r="O41" i="1"/>
  <c r="N41" i="1"/>
  <c r="M41" i="1"/>
  <c r="I41" i="1"/>
  <c r="AA34" i="1"/>
  <c r="O34" i="1"/>
  <c r="N34" i="1"/>
  <c r="M34" i="1"/>
  <c r="M47" i="1" s="1"/>
  <c r="M48" i="1" s="1"/>
  <c r="I34" i="1"/>
  <c r="J32" i="1"/>
  <c r="J34" i="1" s="1"/>
  <c r="AA31" i="1"/>
  <c r="AA30" i="1"/>
  <c r="AA29" i="1"/>
  <c r="AA28" i="1"/>
  <c r="AA27" i="1"/>
  <c r="AA26" i="1"/>
  <c r="AA25" i="1"/>
  <c r="AA24" i="1"/>
  <c r="AA23" i="1"/>
  <c r="AA19" i="1"/>
  <c r="AA18" i="1"/>
  <c r="AA16" i="1"/>
  <c r="M39" i="3" l="1"/>
  <c r="K32" i="1"/>
  <c r="K34" i="1" s="1"/>
  <c r="M40" i="1"/>
  <c r="N43" i="1"/>
  <c r="O16" i="3"/>
  <c r="L35" i="3"/>
  <c r="E39" i="3"/>
  <c r="N39" i="3"/>
  <c r="O39" i="3" l="1"/>
  <c r="O40" i="3" s="1"/>
  <c r="O35" i="3"/>
</calcChain>
</file>

<file path=xl/sharedStrings.xml><?xml version="1.0" encoding="utf-8"?>
<sst xmlns="http://schemas.openxmlformats.org/spreadsheetml/2006/main" count="403" uniqueCount="204">
  <si>
    <t>Информация</t>
  </si>
  <si>
    <t>субъекта естественной монополии</t>
  </si>
  <si>
    <t>об исполнении инвестиционной программы (проекта)</t>
  </si>
  <si>
    <t>АО "МРЭК"</t>
  </si>
  <si>
    <t>оказывающего услуги по передаче и распределению электроэнергии</t>
  </si>
  <si>
    <t>№ п/п</t>
  </si>
  <si>
    <t>Наименование показателей инвестиционной программы (проекта)</t>
  </si>
  <si>
    <t>Кем утверждена (дата, номер приказа)</t>
  </si>
  <si>
    <t>Годы реализации мероприятий</t>
  </si>
  <si>
    <t>Сумма инвест. программы, тыс. тенге</t>
  </si>
  <si>
    <t>Информация о плановых и фактических объемах предоставляемых регулируемых услуг (товаров, работ), тыс.кВтч.</t>
  </si>
  <si>
    <t>Источник инвестиций (фактические условие)</t>
  </si>
  <si>
    <t>Отклонение</t>
  </si>
  <si>
    <t>Причины отклонения</t>
  </si>
  <si>
    <t>План</t>
  </si>
  <si>
    <t>Факт</t>
  </si>
  <si>
    <t>Количество в натуральном показателе</t>
  </si>
  <si>
    <t>Сумма инвестиций</t>
  </si>
  <si>
    <t>источник инвестиций</t>
  </si>
  <si>
    <t>Отчет о прибылях и убытках, тыс. тенге*</t>
  </si>
  <si>
    <t>Исполнение, фактические параметры (показатели) мероприятия, объекта инвестиционной программы, учтенной в тарифе (ежеквартально, с нарастающим итогом)**</t>
  </si>
  <si>
    <t>1.1</t>
  </si>
  <si>
    <t>Крупные стратегические проекты</t>
  </si>
  <si>
    <t>Расширение, модернизация и развитие</t>
  </si>
  <si>
    <t>2.1.</t>
  </si>
  <si>
    <t>2.2.</t>
  </si>
  <si>
    <t>2.3.</t>
  </si>
  <si>
    <t>2.4.</t>
  </si>
  <si>
    <t>2.5.</t>
  </si>
  <si>
    <t>2.6.</t>
  </si>
  <si>
    <t>2.7.</t>
  </si>
  <si>
    <t>2.8.</t>
  </si>
  <si>
    <t>2.9.</t>
  </si>
  <si>
    <t>2.10.</t>
  </si>
  <si>
    <t>3.1.</t>
  </si>
  <si>
    <t>Программное обеспечение</t>
  </si>
  <si>
    <t xml:space="preserve">Собственные средства (амортизационные отчисления) </t>
  </si>
  <si>
    <t>заемные средства (выпуск облигаций)</t>
  </si>
  <si>
    <t xml:space="preserve">Собственные средства (прибыль) </t>
  </si>
  <si>
    <t>1.2.</t>
  </si>
  <si>
    <t>1.3.</t>
  </si>
  <si>
    <t>1.4.</t>
  </si>
  <si>
    <t>1.5.</t>
  </si>
  <si>
    <t>Реализация проекта по АСКУЭ в сетях 6-10/0,4кВ АО "МРЭК" с внедрением телемеханики и телеизмерений</t>
  </si>
  <si>
    <t>Строительство регионального-диспетчерского центра</t>
  </si>
  <si>
    <t>Собственные средства</t>
  </si>
  <si>
    <t>ИТОГО</t>
  </si>
  <si>
    <t>2013-2016</t>
  </si>
  <si>
    <t>2014-2015</t>
  </si>
  <si>
    <t>2013-2015</t>
  </si>
  <si>
    <t>Техническое перевооружение</t>
  </si>
  <si>
    <t>В соответствии с пунктом 7-6 статьи 7 Закона РК от 09.07.1998 года № 272-I  "О естественных монополиях и регулируемых рынках"</t>
  </si>
  <si>
    <t xml:space="preserve">Строительство ЛЭП-220кВ Актау-Каражанбас с автотрансформатором 1х125МВА на УРПС "Каражанбас" </t>
  </si>
  <si>
    <t>Строительство ЛЭП-220кВ Актау-Узень с автотрансформаторами 1х250МВА на нефтепромыслах месторождения "Узень"</t>
  </si>
  <si>
    <t>Реконструкция ПС 110/10 кВ "Акшукур"</t>
  </si>
  <si>
    <t xml:space="preserve">Реконструкция ПС-110/6 кВ ПТБ </t>
  </si>
  <si>
    <t xml:space="preserve">Замена ОД/КЗ-110 кВ на элегазовые выключатели на ПС 110/6 кВ Каражанбас-2 </t>
  </si>
  <si>
    <t>Замена ОД/КЗ-110 кВ на элегазовые выключатели на ПС 110/6 кВ ПТВ</t>
  </si>
  <si>
    <t>Замена ОД/КЗ-110 кВ на элегазовые выключатели на ПС 110/35/10 кВ Форт</t>
  </si>
  <si>
    <t>Замена ОД/КЗ-35кВ на элегазовые выключатели на ПС 35/6 кВ Карьерная</t>
  </si>
  <si>
    <t xml:space="preserve">Модернизация ячеек  КРУН-6 кВ на РП Жетыбай </t>
  </si>
  <si>
    <t>Установка SCADA в распределительных сетях с заменой трансформаторов и провода</t>
  </si>
  <si>
    <t>Услуги по разработке проекта "Водоснабжение питьевой водой ремонтно-производственной базы"</t>
  </si>
  <si>
    <t>2014-2015, 2019-2020</t>
  </si>
  <si>
    <t>2015-2018</t>
  </si>
  <si>
    <t>2014-2016</t>
  </si>
  <si>
    <r>
      <rPr>
        <sz val="12"/>
        <rFont val="Times New Roman"/>
        <family val="1"/>
        <charset val="204"/>
      </rPr>
      <t>2015-2017</t>
    </r>
  </si>
  <si>
    <r>
      <rPr>
        <sz val="12"/>
        <rFont val="Times New Roman"/>
        <family val="1"/>
        <charset val="204"/>
      </rPr>
      <t>1./9</t>
    </r>
  </si>
  <si>
    <r>
      <rPr>
        <sz val="12"/>
        <rFont val="Times New Roman"/>
        <family val="1"/>
        <charset val="204"/>
      </rPr>
      <t>1./2</t>
    </r>
  </si>
  <si>
    <t>за 1 полугодие 2015 года</t>
  </si>
  <si>
    <t>Реконструкция ПС ПТФ с переводом напряжения 110кВ и заменой силовых трансформаторов</t>
  </si>
  <si>
    <t>Обслуживание ВЛ-110кВ, ВЛ-220кВ с целью прогнозирования срока службы и повышения грозоупорности ВЛ</t>
  </si>
  <si>
    <t>Совместный приказ Департамента Комитета по регулированию естественных монополий и защите конкуренции Министерства национальной экономики РК по Мангистауской области от 03 декабря 2014 года №12-ОД и Министерства энергетики РК от 31 декабря 2014 года №244</t>
  </si>
  <si>
    <t>Переходящий проект. Договор заключен. Проект на стадии реализации</t>
  </si>
  <si>
    <t>Планируется объявление тендера</t>
  </si>
  <si>
    <t>Приобретены лицензии на обновление программных продуктов</t>
  </si>
  <si>
    <t>В связи с необходимостью осуществления водоснабжения объектов АО «МРЭК» в 2014 году были выполнены проектно-изыскательные работы по монтажу системы городского водопровода до РПБ АО «МРЭК». Однако на основании дополнительного соглашения , в связи с длительным сроком получения разрешения от владельцев подземных коммуникаций на производство работ, действие договора было продлено до 31 января 2015 года</t>
  </si>
  <si>
    <t xml:space="preserve">Завершение проекта, который был приостановлен актом о приостановке выполнения работ в 2014 году </t>
  </si>
  <si>
    <t>Выполнены пусконаладочные работы, авторский и технический надзор</t>
  </si>
  <si>
    <r>
      <rPr>
        <sz val="12"/>
        <rFont val="Times New Roman"/>
        <family val="1"/>
        <charset val="204"/>
      </rPr>
      <t>198.6/1</t>
    </r>
  </si>
  <si>
    <r>
      <rPr>
        <sz val="12"/>
        <rFont val="Times New Roman"/>
        <family val="1"/>
        <charset val="204"/>
      </rPr>
      <t>1x18,7</t>
    </r>
  </si>
  <si>
    <r>
      <rPr>
        <sz val="12"/>
        <rFont val="Times New Roman"/>
        <family val="1"/>
        <charset val="204"/>
      </rPr>
      <t>1./25</t>
    </r>
  </si>
  <si>
    <r>
      <rPr>
        <sz val="12"/>
        <rFont val="Times New Roman"/>
        <family val="1"/>
        <charset val="204"/>
      </rPr>
      <t>2./10</t>
    </r>
  </si>
  <si>
    <r>
      <rPr>
        <sz val="12"/>
        <rFont val="Times New Roman"/>
        <family val="1"/>
        <charset val="204"/>
      </rPr>
      <t>2./41</t>
    </r>
  </si>
  <si>
    <r>
      <rPr>
        <sz val="12"/>
        <rFont val="Times New Roman"/>
        <family val="1"/>
        <charset val="204"/>
      </rPr>
      <t>2./39</t>
    </r>
  </si>
  <si>
    <r>
      <rPr>
        <sz val="12"/>
        <rFont val="Times New Roman"/>
        <family val="1"/>
        <charset val="204"/>
      </rPr>
      <t>7./22</t>
    </r>
  </si>
  <si>
    <r>
      <rPr>
        <sz val="12"/>
        <rFont val="Times New Roman"/>
        <family val="1"/>
        <charset val="204"/>
      </rPr>
      <t>9./12</t>
    </r>
  </si>
  <si>
    <r>
      <rPr>
        <sz val="10"/>
        <rFont val="Times New Roman"/>
        <family val="1"/>
        <charset val="204"/>
      </rPr>
      <t>fact</t>
    </r>
  </si>
  <si>
    <r>
      <rPr>
        <b/>
        <sz val="12"/>
        <rFont val="Times New Roman"/>
        <family val="1"/>
        <charset val="204"/>
      </rPr>
      <t>-</t>
    </r>
  </si>
  <si>
    <t>амортиз</t>
  </si>
  <si>
    <t>капитализ</t>
  </si>
  <si>
    <t>экономия от потерь</t>
  </si>
  <si>
    <t>Ауытқу</t>
  </si>
  <si>
    <t xml:space="preserve"> Ауытқу</t>
  </si>
  <si>
    <t>Ауытқу себептері</t>
  </si>
  <si>
    <t>Жобаны жүзеге асыру аяқталды, объект пайдалануға берілді</t>
  </si>
  <si>
    <t>Сілтеме</t>
  </si>
  <si>
    <r>
      <rPr>
        <sz val="12"/>
        <rFont val="Times New Roman"/>
        <family val="1"/>
        <charset val="204"/>
      </rPr>
      <t>2016-2017</t>
    </r>
  </si>
  <si>
    <r>
      <rPr>
        <sz val="12"/>
        <rFont val="Times New Roman"/>
        <family val="1"/>
        <charset val="204"/>
      </rPr>
      <t>1./17</t>
    </r>
  </si>
  <si>
    <r>
      <rPr>
        <sz val="12"/>
        <rFont val="Times New Roman"/>
        <family val="1"/>
        <charset val="204"/>
      </rPr>
      <t>2017-2018</t>
    </r>
  </si>
  <si>
    <r>
      <rPr>
        <sz val="12"/>
        <rFont val="Times New Roman"/>
        <family val="1"/>
        <charset val="204"/>
      </rPr>
      <t>147/1</t>
    </r>
  </si>
  <si>
    <r>
      <rPr>
        <sz val="12"/>
        <rFont val="Times New Roman"/>
        <family val="1"/>
        <charset val="204"/>
      </rPr>
      <t>2013-207</t>
    </r>
  </si>
  <si>
    <r>
      <rPr>
        <sz val="12"/>
        <color theme="1"/>
        <rFont val="Times New Roman"/>
        <family val="1"/>
        <charset val="204"/>
      </rPr>
      <t>In accordance with article 7, subparagraph 7-5, of the legislation of the Republic of Kazakhstan No. 272-I as of 9 July 1998 on "natural monopolies"</t>
    </r>
  </si>
  <si>
    <r>
      <rPr>
        <b/>
        <sz val="12"/>
        <color theme="1"/>
        <rFont val="Times New Roman"/>
        <family val="1"/>
        <charset val="204"/>
      </rPr>
      <t xml:space="preserve">pertaining to the power distribution and its transmission </t>
    </r>
  </si>
  <si>
    <r>
      <rPr>
        <b/>
        <sz val="12"/>
        <color theme="1"/>
        <rFont val="Times New Roman"/>
        <family val="1"/>
        <charset val="204"/>
      </rPr>
      <t>for the year 2017</t>
    </r>
  </si>
  <si>
    <r>
      <rPr>
        <b/>
        <sz val="12"/>
        <color theme="1"/>
        <rFont val="Times New Roman"/>
        <family val="1"/>
        <charset val="204"/>
      </rPr>
      <t>about execution of the investment program (projects)</t>
    </r>
  </si>
  <si>
    <r>
      <rPr>
        <b/>
        <sz val="12"/>
        <color theme="1"/>
        <rFont val="Times New Roman"/>
        <family val="1"/>
        <charset val="204"/>
      </rPr>
      <t xml:space="preserve"> subject of natural monopolies</t>
    </r>
  </si>
  <si>
    <r>
      <rPr>
        <b/>
        <sz val="12"/>
        <rFont val="Times New Roman"/>
        <family val="1"/>
        <charset val="204"/>
      </rPr>
      <t>Information on the planned and actual volume of regulated services (goods, works)</t>
    </r>
  </si>
  <si>
    <r>
      <rPr>
        <b/>
        <sz val="12"/>
        <color theme="1"/>
        <rFont val="Times New Roman"/>
        <family val="1"/>
        <charset val="204"/>
      </rPr>
      <t xml:space="preserve">E </t>
    </r>
  </si>
  <si>
    <r>
      <rPr>
        <b/>
        <sz val="12"/>
        <rFont val="Times New Roman"/>
        <family val="1"/>
        <charset val="204"/>
      </rPr>
      <t>Unit</t>
    </r>
  </si>
  <si>
    <r>
      <rPr>
        <sz val="10"/>
        <rFont val="Times New Roman"/>
        <family val="1"/>
        <charset val="204"/>
      </rPr>
      <t>plan</t>
    </r>
  </si>
  <si>
    <r>
      <rPr>
        <b/>
        <sz val="12"/>
        <color theme="1"/>
        <rFont val="Times New Roman"/>
        <family val="1"/>
        <charset val="204"/>
      </rPr>
      <t xml:space="preserve"> Name of regions providing regulated services (goods, works)</t>
    </r>
  </si>
  <si>
    <r>
      <rPr>
        <b/>
        <sz val="12"/>
        <rFont val="Times New Roman"/>
        <family val="1"/>
        <charset val="204"/>
      </rPr>
      <t>Number of actual indicator</t>
    </r>
  </si>
  <si>
    <r>
      <rPr>
        <b/>
        <sz val="12"/>
        <rFont val="Times New Roman"/>
        <family val="1"/>
        <charset val="204"/>
      </rPr>
      <t>Period of provision of services in the field of investment program (project)</t>
    </r>
  </si>
  <si>
    <r>
      <rPr>
        <sz val="14"/>
        <rFont val="Times New Roman"/>
        <family val="1"/>
        <charset val="204"/>
      </rPr>
      <t>Power transmission and distribution services in the Mangystau region</t>
    </r>
  </si>
  <si>
    <r>
      <rPr>
        <sz val="12"/>
        <rFont val="Times New Roman"/>
        <family val="1"/>
        <charset val="204"/>
      </rPr>
      <t>PCs.</t>
    </r>
  </si>
  <si>
    <r>
      <rPr>
        <sz val="12"/>
        <rFont val="Times New Roman"/>
        <family val="1"/>
        <charset val="204"/>
      </rPr>
      <t>km/PCs.</t>
    </r>
  </si>
  <si>
    <r>
      <rPr>
        <sz val="12"/>
        <rFont val="Times New Roman"/>
        <family val="1"/>
        <charset val="204"/>
      </rPr>
      <t>PCs/cell</t>
    </r>
  </si>
  <si>
    <r>
      <rPr>
        <b/>
        <sz val="12"/>
        <rFont val="Times New Roman"/>
        <family val="1"/>
        <charset val="204"/>
      </rPr>
      <t xml:space="preserve">
Assessment of improving the quality and reliability of regulated services (goods, works)*</t>
    </r>
  </si>
  <si>
    <r>
      <rPr>
        <b/>
        <sz val="12"/>
        <rFont val="Times New Roman"/>
        <family val="1"/>
        <charset val="204"/>
      </rPr>
      <t>Construction of transmission line-220kV Aktau-Karazhanbas with autotransformers 1x125MBA on the management of construction projects "Karazhanbas"</t>
    </r>
  </si>
  <si>
    <t xml:space="preserve">  2017 жылға ауыспалы жоба. ОРУ-35кВ жабдықты модернизация аяқталды.  </t>
  </si>
  <si>
    <r>
      <rPr>
        <sz val="12"/>
        <rFont val="Times New Roman"/>
        <family val="1"/>
        <charset val="204"/>
      </rPr>
      <t>PCs/off</t>
    </r>
  </si>
  <si>
    <r>
      <rPr>
        <sz val="12"/>
        <rFont val="Times New Roman"/>
        <family val="1"/>
        <charset val="204"/>
      </rPr>
      <t xml:space="preserve">Construction of transmission line-220kV Aktau-Karazhanbas with autotransformers 1x125MBA on the management of construction projects "Karazhanbas" </t>
    </r>
  </si>
  <si>
    <r>
      <rPr>
        <sz val="12"/>
        <color theme="1"/>
        <rFont val="Times New Roman"/>
        <family val="1"/>
        <charset val="204"/>
      </rPr>
      <t xml:space="preserve">Own funds (depreciation transfer) </t>
    </r>
  </si>
  <si>
    <r>
      <rPr>
        <sz val="12"/>
        <color theme="1"/>
        <rFont val="Times New Roman"/>
        <family val="1"/>
        <charset val="204"/>
      </rPr>
      <t xml:space="preserve"> Equity (profit) </t>
    </r>
  </si>
  <si>
    <r>
      <rPr>
        <sz val="12"/>
        <color theme="1"/>
        <rFont val="Times New Roman"/>
        <family val="1"/>
        <charset val="204"/>
      </rPr>
      <t>Budgetary funds</t>
    </r>
  </si>
  <si>
    <r>
      <rPr>
        <sz val="12"/>
        <rFont val="Times New Roman"/>
        <family val="1"/>
        <charset val="204"/>
      </rPr>
      <t>In connection with the production need, power transformers and current devices and equipment, as well as technological vehicles were purchased.</t>
    </r>
  </si>
  <si>
    <r>
      <rPr>
        <sz val="12"/>
        <rFont val="Times New Roman"/>
        <family val="1"/>
        <charset val="204"/>
      </rPr>
      <t>CAW and the NDP is over. New equipment put into operation</t>
    </r>
  </si>
  <si>
    <r>
      <rPr>
        <sz val="12"/>
        <color rgb="FF000000"/>
        <rFont val="Times New Roman"/>
        <family val="1"/>
      </rPr>
      <t>PDS is developed, revised with JSC "MRPGC" according to the SMP plan</t>
    </r>
    <r>
      <rPr>
        <sz val="12"/>
        <color rgb="FF000000"/>
        <rFont val="Times New Roman"/>
        <family val="1"/>
      </rPr>
      <t>, will last till 2018.</t>
    </r>
  </si>
  <si>
    <t xml:space="preserve">Ашық тендер и нақты жасалған шарттың қорытындысы бойынша </t>
  </si>
  <si>
    <r>
      <rPr>
        <b/>
        <sz val="12"/>
        <color theme="1"/>
        <rFont val="Times New Roman"/>
        <family val="1"/>
        <charset val="204"/>
      </rPr>
      <t xml:space="preserve"> Information on the amount and actual condition of financing of investment programs (projects), thousand tenge</t>
    </r>
  </si>
  <si>
    <t xml:space="preserve"> Ұзақ мерзімді жоба.  Жобаның утвержденный сомасының өсуі жобаны түзету шеңберінде болды, яғни, 125 МВА бастап 150 МВА трансформаторлық қуаттың өсуі, 16 МВА бастап 25 МВА қолданыстағы трансформаторларды ауыстыру, сапасы и табиғи жағынан ескірген ток трансформаторлары мен кернеу трансформаторларын ауыстыруы көзделген, сонымен қатар жобада қарастырылмаған коммуникацияларымен 220 кВ-ӘЖ қиылысуы қарастырылған.   Жобаны түзету 21.12.2015 жылғы  №01-0553/15 Мемсараптау РМК оң  қорытынды алды.</t>
  </si>
  <si>
    <t xml:space="preserve"> 2017 жылға ауыспалы жоба. Мемсараптаудың өтуімен байланысты утвержденный жоспардан ауытқу.</t>
  </si>
  <si>
    <t>2017 жылға ауыспалы жоба. КРУН құрылғыларды дайындау кезінде технологиялық күрделігімен байланысты утвержденный жоспардан ауытқу.</t>
  </si>
  <si>
    <t xml:space="preserve"> 2017 жылға ауыспалы жоба. Шарт жасаудың кешіктірілген мерзіміне байланысты утвержденный жобадан ауытқу </t>
  </si>
  <si>
    <r>
      <rPr>
        <sz val="10"/>
        <color theme="1"/>
        <rFont val="Times New Roman"/>
        <family val="1"/>
        <charset val="204"/>
      </rPr>
      <t>the fact of the current year</t>
    </r>
  </si>
  <si>
    <r>
      <rPr>
        <sz val="10"/>
        <color theme="1"/>
        <rFont val="Times New Roman"/>
        <family val="1"/>
        <charset val="204"/>
      </rPr>
      <t>fact of last year</t>
    </r>
  </si>
  <si>
    <r>
      <rPr>
        <b/>
        <sz val="12"/>
        <rFont val="Times New Roman"/>
        <family val="1"/>
        <charset val="204"/>
      </rPr>
      <t xml:space="preserve"> Amount of investment programs (projects)</t>
    </r>
  </si>
  <si>
    <r>
      <rPr>
        <b/>
        <sz val="12"/>
        <color theme="1"/>
        <rFont val="Times New Roman"/>
        <family val="1"/>
        <charset val="204"/>
      </rPr>
      <t>Information on comparison of actual performance indicators of the investment program (project) with indicators of the approved investment program (project)*</t>
    </r>
  </si>
  <si>
    <r>
      <rPr>
        <sz val="11.5"/>
        <color theme="1"/>
        <rFont val="Times New Roman"/>
        <family val="1"/>
        <charset val="204"/>
      </rPr>
      <t xml:space="preserve">Improvement of production indicators, % by year of implementation, depending on the approved investment programs (projects) </t>
    </r>
  </si>
  <si>
    <r>
      <rPr>
        <sz val="12"/>
        <color theme="1"/>
        <rFont val="Times New Roman"/>
        <family val="1"/>
        <charset val="204"/>
      </rPr>
      <t>Decrease in (natural) depreciation of fixed assets (assets), % by year of implementation, depending on approved investment programs (projects)</t>
    </r>
  </si>
  <si>
    <r>
      <rPr>
        <sz val="12"/>
        <rFont val="Times New Roman"/>
        <family val="1"/>
        <charset val="204"/>
      </rPr>
      <t xml:space="preserve">Reduction of accidents by year of implementation, depending on the approved investment programs (projects) </t>
    </r>
  </si>
  <si>
    <r>
      <rPr>
        <b/>
        <sz val="12"/>
        <rFont val="Times New Roman"/>
        <family val="1"/>
        <charset val="204"/>
      </rPr>
      <t>Explanation of the reasons for the deviation of the actually achieved indicators from the indicators in the approved investment program (project)*</t>
    </r>
  </si>
  <si>
    <r>
      <rPr>
        <sz val="12"/>
        <color theme="1"/>
        <rFont val="Times New Roman"/>
        <family val="1"/>
        <charset val="204"/>
      </rPr>
      <t>Development of DED has been completed</t>
    </r>
  </si>
  <si>
    <r>
      <rPr>
        <sz val="12"/>
        <rFont val="Times New Roman"/>
        <family val="1"/>
        <charset val="204"/>
      </rPr>
      <t>The replacement of substation energy transformers 110/35/6kV Zhetybai, power 2х40МВА for 2х63МВА</t>
    </r>
  </si>
  <si>
    <r>
      <rPr>
        <sz val="12"/>
        <rFont val="Times New Roman"/>
        <family val="1"/>
        <charset val="204"/>
      </rPr>
      <t xml:space="preserve">   The construction of transmission lines 110 kV with replacement of transformer 1х40МВА (1х18,7 km) the length of the "Uzen" -220kV from substation 110/35/6kV to substation Plateau </t>
    </r>
  </si>
  <si>
    <r>
      <rPr>
        <sz val="12"/>
        <rFont val="Times New Roman"/>
        <family val="1"/>
        <charset val="204"/>
      </rPr>
      <t xml:space="preserve"> Equipment modernization (reconstruction) outdoor switchgear-35kV on substation 110/35/6 "PS "Dent" and substation "Plateau" </t>
    </r>
  </si>
  <si>
    <r>
      <rPr>
        <sz val="12"/>
        <rFont val="Times New Roman"/>
        <family val="1"/>
        <charset val="204"/>
      </rPr>
      <t xml:space="preserve"> The replacement of power transformers "MGPS-3" with a capacity of 2x6,3МВА on 2х10МВА substation 35/6kV </t>
    </r>
  </si>
  <si>
    <r>
      <rPr>
        <sz val="12"/>
        <rFont val="Times New Roman"/>
        <family val="1"/>
        <charset val="204"/>
      </rPr>
      <t xml:space="preserve"> The replacement of power transformers "MGPS-2" capacity 2x6 3МВА on 2х10МВА substation 35/6kV</t>
    </r>
  </si>
  <si>
    <r>
      <rPr>
        <sz val="12"/>
        <rFont val="Times New Roman"/>
        <family val="1"/>
        <charset val="204"/>
      </rPr>
      <t xml:space="preserve">  Equipment modernization (reconstruction) of the cells of 110 kV outdoor switchgear at the substation 220/110/10kV "Uzen" No. 1,2,7,8,11,12,15,16,24,25,26,27,28,29,30,31,32   </t>
    </r>
  </si>
  <si>
    <r>
      <rPr>
        <sz val="12"/>
        <rFont val="Times New Roman"/>
        <family val="1"/>
        <charset val="204"/>
      </rPr>
      <t xml:space="preserve">  The "urban" equipment modernization (reconstruction) of the outdoor switchgear of 35, 110 and the RU-6 kV on substation 110/35/6</t>
    </r>
  </si>
  <si>
    <r>
      <rPr>
        <sz val="12"/>
        <rFont val="Times New Roman"/>
        <family val="1"/>
        <charset val="204"/>
      </rPr>
      <t xml:space="preserve">Equipment modernization (reconstruction) of outdoor switchgear 35 kV at substation 35/6kV "Sauskan"  </t>
    </r>
  </si>
  <si>
    <r>
      <rPr>
        <sz val="12"/>
        <rFont val="Times New Roman"/>
        <family val="1"/>
        <charset val="204"/>
      </rPr>
      <t xml:space="preserve"> Equipment modernization (reconstruction) of outdoor switchgear 35 kV at substation 35/6kV "MGPS-2,3,4,5", Tasbulat, Beket-Ata, Akkuduk, Akjigit </t>
    </r>
  </si>
  <si>
    <r>
      <rPr>
        <sz val="12"/>
        <rFont val="Times New Roman"/>
        <family val="1"/>
        <charset val="204"/>
      </rPr>
      <t>Modernization of equipment for the project documentation development outdoor switchgear of 35kV 4 cells on the substation -110/35/6 kV "Zhetybay"</t>
    </r>
  </si>
  <si>
    <r>
      <rPr>
        <sz val="12"/>
        <rFont val="Times New Roman"/>
        <family val="1"/>
        <charset val="204"/>
      </rPr>
      <t xml:space="preserve"> Modernization (reconstruction) of 35 kV outdoor switchgear and switchgear-6,10 kV on substations 35\10 kV Teegan, Garmish, Kyzyl-Turan, Ushtagan, Shaiyr, Kazan, Tuschykuduk, Kareernaya (Beyneu) </t>
    </r>
  </si>
  <si>
    <r>
      <rPr>
        <sz val="12"/>
        <rFont val="Times New Roman"/>
        <family val="1"/>
        <charset val="204"/>
      </rPr>
      <t>Modernization of switchgear-6 kV indoor switchgear-6 kV with the replacement of substation of 110/6kV "PTV" RU-6kV</t>
    </r>
  </si>
  <si>
    <r>
      <rPr>
        <sz val="12"/>
        <rFont val="Times New Roman"/>
        <family val="1"/>
        <charset val="204"/>
      </rPr>
      <t>Upgrade (repeated upgrade) of outdoor switchgear 35 kV, indoor switchgear 6 kV for substation -35/6kV  "PTF"</t>
    </r>
  </si>
  <si>
    <r>
      <rPr>
        <sz val="12"/>
        <rFont val="Times New Roman"/>
        <family val="1"/>
        <charset val="204"/>
      </rPr>
      <t xml:space="preserve">"Thermal" equipment modernization (reconstruction) and modernization of relay protection and automation substation indoor switchgear-6 kV on substation -110/6kV "Karamandybas", substation -110/6kV </t>
    </r>
  </si>
  <si>
    <r>
      <rPr>
        <sz val="12"/>
        <rFont val="Times New Roman"/>
        <family val="1"/>
        <charset val="204"/>
      </rPr>
      <t xml:space="preserve">Equipment modernization (reconstruction) of 110 kV outdoor switchgear and indoor switchgear-6kV S 110/6-6 kV "Industrial zone" </t>
    </r>
  </si>
  <si>
    <r>
      <rPr>
        <sz val="12"/>
        <rFont val="Times New Roman"/>
        <family val="1"/>
        <charset val="204"/>
      </rPr>
      <t>Equipment modernization (reconstruction) of outdoor switchgear 35 kV, indoor switchgear 6 kV substation 35/6kV "Pensavo" and SS-35/6kV "Vostochnaya"</t>
    </r>
  </si>
  <si>
    <r>
      <rPr>
        <sz val="12"/>
        <rFont val="Times New Roman"/>
        <family val="1"/>
        <charset val="204"/>
      </rPr>
      <t xml:space="preserve">Reconstruction of outdoor switchgear 35 kV, 110 kV on substation 110/35/6 "East Zhetybai" 35 kV with installation of reclosers and OD/short circuit-110 kV with the replacement </t>
    </r>
  </si>
  <si>
    <r>
      <rPr>
        <b/>
        <sz val="18"/>
        <rFont val="Times New Roman"/>
        <family val="1"/>
        <charset val="204"/>
      </rPr>
      <t xml:space="preserve">JSC "Mangistau power distribution сompany 
</t>
    </r>
  </si>
  <si>
    <r>
      <rPr>
        <b/>
        <sz val="12"/>
        <rFont val="Times New Roman"/>
        <family val="1"/>
        <charset val="204"/>
      </rPr>
      <t xml:space="preserve"> Statement of profit and loss statement, thousand KZT* </t>
    </r>
  </si>
  <si>
    <r>
      <rPr>
        <sz val="12"/>
        <rFont val="Times New Roman"/>
        <family val="1"/>
        <charset val="204"/>
      </rPr>
      <t xml:space="preserve">Reduction of losses,% by year of implementation, depending on the approved investment program (project)  </t>
    </r>
  </si>
  <si>
    <r>
      <rPr>
        <sz val="12"/>
        <color theme="1"/>
        <rFont val="Times New Roman"/>
        <family val="1"/>
        <charset val="204"/>
      </rPr>
      <t xml:space="preserve"> Borrowed funds</t>
    </r>
  </si>
  <si>
    <r>
      <rPr>
        <sz val="12"/>
        <rFont val="Times New Roman"/>
        <family val="1"/>
        <charset val="204"/>
      </rPr>
      <t xml:space="preserve"> The NSR is held, the project is planned to be completed by 2018</t>
    </r>
  </si>
  <si>
    <r>
      <rPr>
        <sz val="12"/>
        <rFont val="Times New Roman"/>
        <family val="1"/>
        <charset val="204"/>
      </rPr>
      <t>Acquisition of property, plant and equipment and intangible assets</t>
    </r>
  </si>
  <si>
    <r>
      <rPr>
        <sz val="12"/>
        <rFont val="Times New Roman"/>
        <family val="1"/>
        <charset val="204"/>
      </rPr>
      <t>The documentation of the project development has now been completed and the estimated cost has been paid. The resulting conclusion of RSE "government expert review" №15-0093/16 G. 11.04.2016 This project is planned to be completed in 2018.</t>
    </r>
  </si>
  <si>
    <r>
      <rPr>
        <sz val="14"/>
        <rFont val="Times New Roman"/>
        <family val="1"/>
        <charset val="204"/>
      </rPr>
      <t xml:space="preserve">The project provided for the adjustment of the replacement of 125 MVA transformers by 150 MVA, in addition, the replacement of the existing old 16 MVA transformers by 25 MVA, current and voltage transformers. The project provides for the intersection of the projected VL-220kV with engineering networks. The resulting conclusion of RSE "government expert review" №01-0553/15 G. 21.12.2015  According to the additional requirements of LLP "MAEK-Kazatomprom" to expand the territory of the ORU-220kV TPP-3 performed work on fencing fences Egoza also, installation of oil collectors, cable trays, sprinkling rubble on the territory that are not provided for in the project to expand the territory of the ORU-220kV TPP-3. The deadline is planned for 2018.                                                                                            </t>
    </r>
  </si>
  <si>
    <r>
      <rPr>
        <sz val="12"/>
        <rFont val="Times New Roman"/>
        <family val="1"/>
        <charset val="204"/>
      </rPr>
      <t>In connection with the issued technical conditions for the development of infrastructure, developed estimates for the replacement of transformers with 2х40МВА on 2х63МВА.</t>
    </r>
  </si>
  <si>
    <r>
      <rPr>
        <b/>
        <sz val="12"/>
        <color theme="1"/>
        <rFont val="Times New Roman"/>
        <family val="1"/>
        <charset val="204"/>
      </rPr>
      <t>Information</t>
    </r>
  </si>
  <si>
    <r>
      <rPr>
        <sz val="14"/>
        <rFont val="Times New Roman"/>
        <family val="1"/>
        <charset val="204"/>
      </rPr>
      <t>Power transmission and distribution services in the Mangystau region</t>
    </r>
  </si>
  <si>
    <r>
      <rPr>
        <sz val="12"/>
        <rFont val="Times New Roman"/>
        <family val="1"/>
        <charset val="204"/>
      </rPr>
      <t>km/PCs.</t>
    </r>
  </si>
  <si>
    <r>
      <rPr>
        <sz val="12"/>
        <rFont val="Times New Roman"/>
        <family val="1"/>
        <charset val="204"/>
      </rPr>
      <t>PCs/cell</t>
    </r>
  </si>
  <si>
    <r>
      <rPr>
        <sz val="12"/>
        <rFont val="Times New Roman"/>
        <family val="1"/>
        <charset val="204"/>
      </rPr>
      <t>PCs/off</t>
    </r>
  </si>
  <si>
    <r>
      <rPr>
        <sz val="12"/>
        <rFont val="Times New Roman"/>
        <family val="1"/>
        <charset val="204"/>
      </rPr>
      <t>PCs.</t>
    </r>
  </si>
  <si>
    <r>
      <rPr>
        <b/>
        <sz val="12"/>
        <rFont val="Times New Roman"/>
        <family val="1"/>
        <charset val="204"/>
      </rPr>
      <t>plan</t>
    </r>
  </si>
  <si>
    <r>
      <rPr>
        <sz val="12"/>
        <rFont val="Times New Roman"/>
        <family val="1"/>
        <charset val="204"/>
      </rPr>
      <t>1./25</t>
    </r>
  </si>
  <si>
    <r>
      <rPr>
        <sz val="12"/>
        <rFont val="Times New Roman"/>
        <family val="1"/>
        <charset val="204"/>
      </rPr>
      <t>1./9</t>
    </r>
  </si>
  <si>
    <r>
      <rPr>
        <sz val="12"/>
        <rFont val="Times New Roman"/>
        <family val="1"/>
        <charset val="204"/>
      </rPr>
      <t>2./10</t>
    </r>
  </si>
  <si>
    <r>
      <rPr>
        <sz val="12"/>
        <rFont val="Times New Roman"/>
        <family val="1"/>
        <charset val="204"/>
      </rPr>
      <t>1./2</t>
    </r>
  </si>
  <si>
    <r>
      <rPr>
        <sz val="12"/>
        <rFont val="Times New Roman"/>
        <family val="1"/>
        <charset val="204"/>
      </rPr>
      <t>2./39</t>
    </r>
  </si>
  <si>
    <r>
      <rPr>
        <sz val="12"/>
        <rFont val="Times New Roman"/>
        <family val="1"/>
        <charset val="204"/>
      </rPr>
      <t>2./41</t>
    </r>
  </si>
  <si>
    <r>
      <rPr>
        <sz val="12"/>
        <rFont val="Times New Roman"/>
        <family val="1"/>
        <charset val="204"/>
      </rPr>
      <t>9./12</t>
    </r>
  </si>
  <si>
    <r>
      <rPr>
        <sz val="12"/>
        <rFont val="Times New Roman"/>
        <family val="1"/>
        <charset val="204"/>
      </rPr>
      <t>7./22</t>
    </r>
  </si>
  <si>
    <r>
      <rPr>
        <b/>
        <sz val="12"/>
        <rFont val="Times New Roman"/>
        <family val="1"/>
        <charset val="204"/>
      </rPr>
      <t>fact</t>
    </r>
  </si>
  <si>
    <r>
      <rPr>
        <sz val="12"/>
        <rFont val="Times New Roman"/>
        <family val="1"/>
        <charset val="204"/>
      </rPr>
      <t>-</t>
    </r>
  </si>
  <si>
    <r>
      <rPr>
        <sz val="12"/>
        <rFont val="Times New Roman"/>
        <family val="1"/>
        <charset val="204"/>
      </rPr>
      <t>2015-2018</t>
    </r>
  </si>
  <si>
    <r>
      <rPr>
        <sz val="12"/>
        <rFont val="Times New Roman"/>
        <family val="1"/>
        <charset val="204"/>
      </rPr>
      <t>2015-2017</t>
    </r>
  </si>
  <si>
    <r>
      <rPr>
        <sz val="12"/>
        <rFont val="Times New Roman"/>
        <family val="1"/>
        <charset val="204"/>
      </rPr>
      <t>2016-2017</t>
    </r>
  </si>
  <si>
    <r>
      <rPr>
        <b/>
        <sz val="12"/>
        <rFont val="Times New Roman"/>
        <family val="1"/>
        <charset val="204"/>
      </rPr>
      <t>Plan</t>
    </r>
  </si>
  <si>
    <r>
      <rPr>
        <b/>
        <sz val="12"/>
        <rFont val="Times New Roman"/>
        <family val="1"/>
        <charset val="204"/>
      </rPr>
      <t>Fact</t>
    </r>
  </si>
  <si>
    <r>
      <rPr>
        <b/>
        <sz val="12"/>
        <rFont val="Times New Roman"/>
        <family val="1"/>
        <charset val="204"/>
      </rPr>
      <t>Deviation</t>
    </r>
  </si>
  <si>
    <r>
      <rPr>
        <sz val="12"/>
        <rFont val="Times New Roman"/>
        <family val="1"/>
        <charset val="204"/>
      </rPr>
      <t>-</t>
    </r>
  </si>
  <si>
    <r>
      <rPr>
        <b/>
        <sz val="12"/>
        <rFont val="Times New Roman"/>
        <family val="1"/>
        <charset val="204"/>
      </rPr>
      <t>The reason for the rejection</t>
    </r>
  </si>
  <si>
    <r>
      <rPr>
        <sz val="12"/>
        <rFont val="Times New Roman"/>
        <family val="1"/>
        <charset val="204"/>
      </rPr>
      <t>CAW and the NDP is over. New equipment put into operation</t>
    </r>
  </si>
  <si>
    <r>
      <rPr>
        <sz val="10"/>
        <color theme="1"/>
        <rFont val="Times New Roman"/>
        <family val="1"/>
        <charset val="204"/>
      </rPr>
      <t>fact of last year</t>
    </r>
  </si>
  <si>
    <r>
      <rPr>
        <sz val="12"/>
        <rFont val="Times New Roman"/>
        <family val="1"/>
        <charset val="204"/>
      </rPr>
      <t>-</t>
    </r>
  </si>
  <si>
    <r>
      <rPr>
        <b/>
        <sz val="12"/>
        <rFont val="Times New Roman"/>
        <family val="1"/>
        <charset val="204"/>
      </rPr>
      <t>-</t>
    </r>
  </si>
  <si>
    <r>
      <rPr>
        <sz val="10"/>
        <color theme="1"/>
        <rFont val="Times New Roman"/>
        <family val="1"/>
        <charset val="204"/>
      </rPr>
      <t>the fact of the current year</t>
    </r>
  </si>
  <si>
    <t>extra.</t>
  </si>
  <si>
    <t>TOTAL</t>
  </si>
  <si>
    <t xml:space="preserve">JSC "MPGC" </t>
  </si>
  <si>
    <t>*- When approving investment programs of JSC "MPGC", the rate of execution of investment programs for 2016-2020 was not approved.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</si>
</sst>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_-* #,##0_р_._-;\-* #,##0_р_._-;_-* &quot;-&quot;??_р_._-;_-@_-"/>
    <numFmt numFmtId="166" formatCode="_-* #,##0.00000_р_._-;\-* #,##0.00000_р_._-;_-* &quot;-&quot;??_р_._-;_-@_-"/>
    <numFmt numFmtId="167" formatCode="_-* #,##0.000_р_._-;\-* #,##0.000_р_._-;_-* &quot;-&quot;??_р_._-;_-@_-"/>
    <numFmt numFmtId="168" formatCode="_-* #,##0.000_р_._-;\-* #,##0.000_р_._-;_-* &quot;-&quot;???_р_._-;_-@_-"/>
  </numFmts>
  <fonts count="20" x14ac:knownFonts="1">
    <font>
      <sz val="11"/>
      <color theme="1"/>
      <name val="Calibri"/>
      <family val="2"/>
      <charset val="204"/>
      <scheme val="minor"/>
    </font>
    <font>
      <sz val="10"/>
      <name val="Arial"/>
      <family val="2"/>
    </font>
    <font>
      <b/>
      <sz val="12"/>
      <color theme="1"/>
      <name val="Times New Roman"/>
      <family val="1"/>
      <charset val="204"/>
    </font>
    <font>
      <sz val="12"/>
      <color theme="1"/>
      <name val="Times New Roman"/>
      <family val="1"/>
      <charset val="204"/>
    </font>
    <font>
      <sz val="16"/>
      <color theme="1"/>
      <name val="Times New Roman"/>
      <family val="1"/>
      <charset val="204"/>
    </font>
    <font>
      <b/>
      <sz val="16"/>
      <color theme="1"/>
      <name val="Times New Roman"/>
      <family val="1"/>
      <charset val="204"/>
    </font>
    <font>
      <sz val="12"/>
      <name val="Times New Roman"/>
      <family val="1"/>
      <charset val="204"/>
    </font>
    <font>
      <sz val="12"/>
      <color rgb="FFFF0000"/>
      <name val="Times New Roman"/>
      <family val="1"/>
      <charset val="204"/>
    </font>
    <font>
      <b/>
      <sz val="12"/>
      <color rgb="FFFF0000"/>
      <name val="Times New Roman"/>
      <family val="1"/>
      <charset val="204"/>
    </font>
    <font>
      <b/>
      <sz val="12"/>
      <name val="Times New Roman"/>
      <family val="1"/>
      <charset val="204"/>
    </font>
    <font>
      <sz val="10"/>
      <color rgb="FFFF0000"/>
      <name val="Times New Roman"/>
      <family val="1"/>
      <charset val="204"/>
    </font>
    <font>
      <sz val="16"/>
      <color rgb="FFFF0000"/>
      <name val="Times New Roman"/>
      <family val="1"/>
      <charset val="204"/>
    </font>
    <font>
      <sz val="10"/>
      <name val="Times New Roman"/>
      <family val="1"/>
      <charset val="204"/>
    </font>
    <font>
      <sz val="14"/>
      <name val="Times New Roman"/>
      <family val="1"/>
      <charset val="204"/>
    </font>
    <font>
      <b/>
      <sz val="18"/>
      <name val="Times New Roman"/>
      <family val="1"/>
      <charset val="204"/>
    </font>
    <font>
      <sz val="11.5"/>
      <color theme="1"/>
      <name val="Times New Roman"/>
      <family val="1"/>
      <charset val="204"/>
    </font>
    <font>
      <sz val="10"/>
      <color theme="1"/>
      <name val="Times New Roman"/>
      <family val="1"/>
      <charset val="204"/>
    </font>
    <font>
      <sz val="12"/>
      <color rgb="FF000000"/>
      <name val="Times New Roman"/>
      <family val="1"/>
    </font>
    <font>
      <sz val="10"/>
      <color rgb="FF000000"/>
      <name val="Times New Roman"/>
      <family val="1"/>
    </font>
    <font>
      <sz val="11"/>
      <color theme="1"/>
      <name val="Calibri"/>
      <family val="2"/>
      <charset val="204"/>
      <scheme val="minor"/>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0" fontId="19" fillId="0" borderId="0"/>
  </cellStyleXfs>
  <cellXfs count="145">
    <xf numFmtId="0" fontId="0" fillId="0" borderId="0" xfId="0"/>
    <xf numFmtId="0" fontId="2" fillId="3" borderId="3" xfId="8" applyFont="1" applyFill="1" applyBorder="1" applyAlignment="1">
      <alignment horizontal="center" vertical="center" wrapText="1"/>
    </xf>
    <xf numFmtId="0" fontId="2" fillId="3" borderId="0" xfId="8" applyFont="1" applyFill="1" applyBorder="1" applyAlignment="1">
      <alignment horizontal="center" vertical="center" wrapText="1"/>
    </xf>
    <xf numFmtId="0" fontId="2" fillId="3" borderId="0" xfId="8" applyFont="1" applyFill="1" applyAlignment="1">
      <alignment horizontal="center" vertical="center" wrapText="1"/>
    </xf>
    <xf numFmtId="0" fontId="14" fillId="0" borderId="0" xfId="8" applyFont="1" applyFill="1" applyAlignment="1">
      <alignment horizontal="center" vertical="center" wrapText="1"/>
    </xf>
    <xf numFmtId="0" fontId="8" fillId="3" borderId="2" xfId="8" applyFont="1" applyFill="1" applyBorder="1" applyAlignment="1">
      <alignment horizontal="center" vertical="center" wrapText="1"/>
    </xf>
    <xf numFmtId="0" fontId="8" fillId="3" borderId="4" xfId="8" applyFont="1" applyFill="1" applyBorder="1" applyAlignment="1">
      <alignment horizontal="center" vertical="center" wrapText="1"/>
    </xf>
    <xf numFmtId="0" fontId="3" fillId="3" borderId="1" xfId="8" applyFont="1" applyFill="1" applyBorder="1" applyAlignment="1">
      <alignment horizontal="center" vertical="center" wrapText="1"/>
    </xf>
    <xf numFmtId="0" fontId="2" fillId="3" borderId="7" xfId="8" applyFont="1" applyFill="1" applyBorder="1" applyAlignment="1">
      <alignment horizontal="center" vertical="center" wrapText="1"/>
    </xf>
    <xf numFmtId="0" fontId="2" fillId="3" borderId="6" xfId="8" applyFont="1" applyFill="1" applyBorder="1" applyAlignment="1">
      <alignment horizontal="center" vertical="center" wrapText="1"/>
    </xf>
    <xf numFmtId="0" fontId="9" fillId="3" borderId="1" xfId="8" applyFont="1" applyFill="1" applyBorder="1" applyAlignment="1">
      <alignment horizontal="center" vertical="center" wrapText="1"/>
    </xf>
    <xf numFmtId="0" fontId="2" fillId="3" borderId="1" xfId="8" applyFont="1" applyFill="1" applyBorder="1" applyAlignment="1">
      <alignment horizontal="center" vertical="center" wrapText="1"/>
    </xf>
    <xf numFmtId="0" fontId="9" fillId="3" borderId="2" xfId="8" applyFont="1" applyFill="1" applyBorder="1" applyAlignment="1">
      <alignment horizontal="center" vertical="center" wrapText="1"/>
    </xf>
    <xf numFmtId="0" fontId="9" fillId="3" borderId="3" xfId="8" applyFont="1" applyFill="1" applyBorder="1" applyAlignment="1">
      <alignment horizontal="center" vertical="center" wrapText="1"/>
    </xf>
    <xf numFmtId="0" fontId="3" fillId="0" borderId="0" xfId="8" applyFont="1" applyFill="1" applyAlignment="1">
      <alignment horizontal="left" vertical="center" wrapText="1"/>
    </xf>
    <xf numFmtId="0" fontId="2" fillId="0" borderId="0" xfId="8" applyFont="1" applyFill="1" applyAlignment="1">
      <alignment vertical="center" wrapText="1"/>
    </xf>
    <xf numFmtId="0" fontId="3" fillId="0" borderId="0" xfId="8" applyFont="1" applyFill="1" applyAlignment="1">
      <alignment horizontal="center" vertical="center" wrapText="1"/>
    </xf>
    <xf numFmtId="165" fontId="2" fillId="0" borderId="0" xfId="8" applyNumberFormat="1" applyFont="1" applyFill="1" applyAlignment="1">
      <alignment vertical="center" wrapText="1"/>
    </xf>
    <xf numFmtId="166" fontId="2" fillId="0" borderId="0" xfId="8" applyNumberFormat="1" applyFont="1" applyFill="1" applyAlignment="1">
      <alignment vertical="center" wrapText="1"/>
    </xf>
    <xf numFmtId="0" fontId="4" fillId="0" borderId="0" xfId="8" applyFont="1" applyFill="1" applyAlignment="1">
      <alignment vertical="center" wrapText="1"/>
    </xf>
    <xf numFmtId="0" fontId="4" fillId="0" borderId="0" xfId="8" applyFont="1" applyFill="1" applyAlignment="1">
      <alignment horizontal="center" vertical="center" wrapText="1"/>
    </xf>
    <xf numFmtId="165" fontId="3" fillId="0" borderId="0" xfId="8" applyNumberFormat="1" applyFont="1" applyFill="1" applyAlignment="1">
      <alignment horizontal="left" vertical="center" wrapText="1"/>
    </xf>
    <xf numFmtId="167" fontId="2" fillId="0" borderId="0" xfId="8" applyNumberFormat="1" applyFont="1" applyFill="1" applyAlignment="1">
      <alignment vertical="center" wrapText="1"/>
    </xf>
    <xf numFmtId="168" fontId="3" fillId="0" borderId="0" xfId="8" applyNumberFormat="1" applyFont="1" applyFill="1" applyAlignment="1">
      <alignment horizontal="center" vertical="center" wrapText="1"/>
    </xf>
    <xf numFmtId="165" fontId="3" fillId="0" borderId="0" xfId="8" applyNumberFormat="1" applyFont="1" applyFill="1" applyAlignment="1">
      <alignment horizontal="center" vertical="center" wrapText="1"/>
    </xf>
    <xf numFmtId="0" fontId="2" fillId="0" borderId="0" xfId="8" applyFont="1" applyFill="1" applyAlignment="1">
      <alignment horizontal="center" vertical="center" wrapText="1"/>
    </xf>
    <xf numFmtId="0" fontId="2" fillId="0" borderId="0" xfId="8" applyFont="1" applyFill="1" applyBorder="1" applyAlignment="1">
      <alignment vertical="center" wrapText="1"/>
    </xf>
    <xf numFmtId="165" fontId="2" fillId="0" borderId="0" xfId="8" applyNumberFormat="1" applyFont="1" applyFill="1" applyBorder="1" applyAlignment="1">
      <alignment vertical="center" wrapText="1"/>
    </xf>
    <xf numFmtId="0" fontId="8" fillId="0" borderId="1" xfId="8" applyFont="1" applyFill="1" applyBorder="1" applyAlignment="1">
      <alignment horizontal="center" vertical="center" wrapText="1"/>
    </xf>
    <xf numFmtId="0" fontId="8" fillId="0" borderId="1" xfId="8" applyFont="1" applyFill="1" applyBorder="1" applyAlignment="1">
      <alignment vertical="center" wrapText="1"/>
    </xf>
    <xf numFmtId="9" fontId="2" fillId="0" borderId="0" xfId="7" applyFont="1" applyFill="1" applyBorder="1" applyAlignment="1">
      <alignment vertical="center" wrapText="1"/>
    </xf>
    <xf numFmtId="0" fontId="3" fillId="0" borderId="0" xfId="8" applyFont="1" applyFill="1" applyAlignment="1">
      <alignment horizontal="left" vertical="center" wrapText="1"/>
    </xf>
    <xf numFmtId="0" fontId="3" fillId="0" borderId="0" xfId="8" applyFont="1" applyFill="1" applyAlignment="1">
      <alignment vertical="center" wrapText="1"/>
    </xf>
    <xf numFmtId="0" fontId="2" fillId="0" borderId="0" xfId="8" applyFont="1" applyFill="1" applyAlignment="1">
      <alignment horizontal="center" vertical="center" wrapText="1"/>
    </xf>
    <xf numFmtId="0" fontId="2" fillId="0" borderId="0" xfId="8" applyFont="1" applyFill="1" applyBorder="1" applyAlignment="1">
      <alignment horizontal="center" vertical="center" wrapText="1"/>
    </xf>
    <xf numFmtId="0" fontId="3" fillId="0" borderId="0" xfId="8" applyFont="1" applyFill="1" applyBorder="1" applyAlignment="1">
      <alignment horizontal="center" vertical="center" wrapText="1"/>
    </xf>
    <xf numFmtId="165" fontId="3" fillId="0" borderId="0" xfId="8" applyNumberFormat="1" applyFont="1" applyFill="1" applyBorder="1" applyAlignment="1">
      <alignment horizontal="center" vertical="center" wrapText="1"/>
    </xf>
    <xf numFmtId="0" fontId="2" fillId="0" borderId="1" xfId="8" applyFont="1" applyFill="1" applyBorder="1" applyAlignment="1">
      <alignment horizontal="center" vertical="center" wrapText="1"/>
    </xf>
    <xf numFmtId="0" fontId="2" fillId="0" borderId="1" xfId="8" applyFont="1" applyFill="1" applyBorder="1" applyAlignment="1">
      <alignment horizontal="left" vertical="center" wrapText="1"/>
    </xf>
    <xf numFmtId="0" fontId="3" fillId="0" borderId="1" xfId="8" applyFont="1" applyFill="1" applyBorder="1" applyAlignment="1">
      <alignment horizontal="center" vertical="center" wrapText="1"/>
    </xf>
    <xf numFmtId="165" fontId="2" fillId="0" borderId="1" xfId="6" applyNumberFormat="1" applyFont="1" applyFill="1" applyBorder="1" applyAlignment="1">
      <alignment horizontal="center" vertical="center" wrapText="1"/>
    </xf>
    <xf numFmtId="0" fontId="3" fillId="0" borderId="1" xfId="8" applyFont="1" applyFill="1" applyBorder="1" applyAlignment="1">
      <alignment horizontal="left" vertical="center" wrapText="1"/>
    </xf>
    <xf numFmtId="165" fontId="7" fillId="0" borderId="1" xfId="6" applyNumberFormat="1" applyFont="1" applyFill="1" applyBorder="1" applyAlignment="1">
      <alignment horizontal="center" vertical="center" wrapText="1"/>
    </xf>
    <xf numFmtId="0" fontId="6" fillId="0" borderId="1" xfId="8" applyFont="1" applyFill="1" applyBorder="1" applyAlignment="1">
      <alignment horizontal="left" vertical="center" wrapText="1"/>
    </xf>
    <xf numFmtId="0" fontId="3" fillId="0" borderId="1" xfId="8" applyFont="1" applyFill="1" applyBorder="1" applyAlignment="1">
      <alignment vertical="center" wrapText="1"/>
    </xf>
    <xf numFmtId="0" fontId="6" fillId="0" borderId="1" xfId="8" applyFont="1" applyFill="1" applyBorder="1" applyAlignment="1">
      <alignment horizontal="center" vertical="center" wrapText="1"/>
    </xf>
    <xf numFmtId="0" fontId="3" fillId="0" borderId="2" xfId="8" applyFont="1" applyFill="1" applyBorder="1" applyAlignment="1">
      <alignment horizontal="center" vertical="center" wrapText="1"/>
    </xf>
    <xf numFmtId="0" fontId="2" fillId="0" borderId="1" xfId="8" applyFont="1" applyFill="1" applyBorder="1" applyAlignment="1">
      <alignment vertical="center" wrapText="1"/>
    </xf>
    <xf numFmtId="165" fontId="2" fillId="0" borderId="1" xfId="8" applyNumberFormat="1" applyFont="1" applyFill="1" applyBorder="1" applyAlignment="1">
      <alignment vertical="center" wrapText="1"/>
    </xf>
    <xf numFmtId="165" fontId="6" fillId="0" borderId="1" xfId="6" applyNumberFormat="1" applyFont="1" applyFill="1" applyBorder="1" applyAlignment="1">
      <alignment horizontal="center" vertical="center" wrapText="1"/>
    </xf>
    <xf numFmtId="165" fontId="3" fillId="0" borderId="1" xfId="6" applyNumberFormat="1" applyFont="1" applyFill="1" applyBorder="1" applyAlignment="1">
      <alignment horizontal="center" vertical="center" wrapText="1"/>
    </xf>
    <xf numFmtId="0" fontId="3" fillId="0" borderId="2" xfId="8" applyFont="1" applyFill="1" applyBorder="1" applyAlignment="1">
      <alignment vertical="center" wrapText="1"/>
    </xf>
    <xf numFmtId="165" fontId="6" fillId="0" borderId="2" xfId="6" applyNumberFormat="1" applyFont="1" applyFill="1" applyBorder="1" applyAlignment="1">
      <alignment vertical="center" wrapText="1"/>
    </xf>
    <xf numFmtId="165" fontId="3" fillId="0" borderId="2" xfId="6" applyNumberFormat="1" applyFont="1" applyFill="1" applyBorder="1" applyAlignment="1">
      <alignment vertical="center" wrapText="1"/>
    </xf>
    <xf numFmtId="0" fontId="3" fillId="0" borderId="0" xfId="8" applyFont="1" applyFill="1" applyAlignment="1">
      <alignment horizontal="left" vertical="center" wrapText="1"/>
    </xf>
    <xf numFmtId="0" fontId="2" fillId="0" borderId="0" xfId="8" applyFont="1" applyFill="1" applyAlignment="1">
      <alignment horizontal="center" vertical="center" wrapText="1"/>
    </xf>
    <xf numFmtId="165" fontId="3" fillId="2" borderId="0" xfId="8" applyNumberFormat="1" applyFont="1" applyFill="1" applyAlignment="1">
      <alignment horizontal="center" vertical="center" wrapText="1"/>
    </xf>
    <xf numFmtId="0" fontId="3" fillId="2" borderId="0" xfId="8" applyFont="1" applyFill="1" applyAlignment="1">
      <alignment horizontal="center" vertical="center" wrapText="1"/>
    </xf>
    <xf numFmtId="0" fontId="3" fillId="0" borderId="1" xfId="8" applyFont="1" applyFill="1" applyBorder="1" applyAlignment="1">
      <alignment horizontal="center" vertical="center" wrapText="1"/>
    </xf>
    <xf numFmtId="0" fontId="2" fillId="0" borderId="0" xfId="8" applyFont="1" applyFill="1" applyBorder="1" applyAlignment="1">
      <alignment horizontal="center" vertical="center" wrapText="1"/>
    </xf>
    <xf numFmtId="0" fontId="8" fillId="0" borderId="0" xfId="8" applyFont="1" applyFill="1" applyBorder="1" applyAlignment="1">
      <alignment vertical="center" wrapText="1"/>
    </xf>
    <xf numFmtId="165" fontId="8" fillId="0" borderId="0" xfId="8" applyNumberFormat="1" applyFont="1" applyFill="1" applyBorder="1" applyAlignment="1">
      <alignment vertical="center" wrapText="1"/>
    </xf>
    <xf numFmtId="165" fontId="8" fillId="0" borderId="0" xfId="8" applyNumberFormat="1" applyFont="1" applyFill="1" applyBorder="1" applyAlignment="1">
      <alignment horizontal="center" vertical="center" wrapText="1"/>
    </xf>
    <xf numFmtId="0" fontId="10" fillId="0" borderId="0" xfId="8" applyFont="1" applyFill="1" applyBorder="1" applyAlignment="1">
      <alignment horizontal="left" vertical="center" wrapText="1"/>
    </xf>
    <xf numFmtId="0" fontId="11" fillId="0" borderId="0" xfId="8" applyFont="1" applyFill="1" applyAlignment="1">
      <alignment vertical="center" wrapText="1"/>
    </xf>
    <xf numFmtId="0" fontId="7" fillId="0" borderId="0" xfId="8" applyFont="1" applyFill="1" applyAlignment="1">
      <alignment horizontal="left" vertical="center" wrapText="1"/>
    </xf>
    <xf numFmtId="0" fontId="7" fillId="0" borderId="0" xfId="8" applyFont="1" applyFill="1" applyAlignment="1">
      <alignment horizontal="center" vertical="center" wrapText="1"/>
    </xf>
    <xf numFmtId="165" fontId="7" fillId="0" borderId="0" xfId="8" applyNumberFormat="1" applyFont="1" applyFill="1" applyAlignment="1">
      <alignment horizontal="left" vertical="center" wrapText="1"/>
    </xf>
    <xf numFmtId="165" fontId="7" fillId="0" borderId="0" xfId="8" applyNumberFormat="1" applyFont="1" applyFill="1" applyAlignment="1">
      <alignment horizontal="center" vertical="center" wrapText="1"/>
    </xf>
    <xf numFmtId="0" fontId="8" fillId="0" borderId="0" xfId="8" applyFont="1" applyFill="1" applyAlignment="1">
      <alignment horizontal="center" vertical="center" wrapText="1"/>
    </xf>
    <xf numFmtId="0" fontId="8" fillId="0" borderId="0" xfId="8" applyFont="1" applyFill="1" applyAlignment="1">
      <alignment vertical="center" wrapText="1"/>
    </xf>
    <xf numFmtId="165" fontId="8" fillId="0" borderId="0" xfId="8" applyNumberFormat="1" applyFont="1" applyFill="1" applyAlignment="1">
      <alignment vertical="center" wrapText="1"/>
    </xf>
    <xf numFmtId="167" fontId="8" fillId="0" borderId="0" xfId="8" applyNumberFormat="1" applyFont="1" applyFill="1" applyAlignment="1">
      <alignment vertical="center" wrapText="1"/>
    </xf>
    <xf numFmtId="1" fontId="7" fillId="0" borderId="0" xfId="8" applyNumberFormat="1" applyFont="1" applyFill="1" applyAlignment="1">
      <alignment horizontal="center" vertical="center" wrapText="1"/>
    </xf>
    <xf numFmtId="0" fontId="2" fillId="0" borderId="0" xfId="8" applyFont="1" applyFill="1" applyAlignment="1">
      <alignment horizontal="center" vertical="center" wrapText="1"/>
    </xf>
    <xf numFmtId="0" fontId="6" fillId="3" borderId="1" xfId="8" applyFont="1" applyFill="1" applyBorder="1" applyAlignment="1">
      <alignment vertical="center" wrapText="1"/>
    </xf>
    <xf numFmtId="0" fontId="6" fillId="3" borderId="1" xfId="8" applyFont="1" applyFill="1" applyBorder="1" applyAlignment="1">
      <alignment horizontal="center" vertical="center" wrapText="1"/>
    </xf>
    <xf numFmtId="0" fontId="6" fillId="3" borderId="1" xfId="8" applyFont="1" applyFill="1" applyBorder="1" applyAlignment="1">
      <alignment horizontal="left" vertical="center" wrapText="1"/>
    </xf>
    <xf numFmtId="0" fontId="9" fillId="3" borderId="3" xfId="8" applyFont="1" applyFill="1" applyBorder="1" applyAlignment="1">
      <alignment horizontal="center" vertical="center" wrapText="1"/>
    </xf>
    <xf numFmtId="0" fontId="16" fillId="3" borderId="3" xfId="8" applyFont="1" applyFill="1" applyBorder="1" applyAlignment="1">
      <alignment horizontal="center" vertical="center" wrapText="1"/>
    </xf>
    <xf numFmtId="0" fontId="12" fillId="3" borderId="3" xfId="8" applyFont="1" applyFill="1" applyBorder="1" applyAlignment="1">
      <alignment horizontal="center" vertical="center" wrapText="1"/>
    </xf>
    <xf numFmtId="0" fontId="3" fillId="3" borderId="1" xfId="8" applyFont="1" applyFill="1" applyBorder="1" applyAlignment="1">
      <alignment horizontal="center" vertical="center" wrapText="1"/>
    </xf>
    <xf numFmtId="165" fontId="6" fillId="3" borderId="1" xfId="6" applyNumberFormat="1" applyFont="1" applyFill="1" applyBorder="1" applyAlignment="1">
      <alignment horizontal="center" vertical="center" wrapText="1"/>
    </xf>
    <xf numFmtId="165" fontId="7" fillId="3" borderId="1" xfId="6" applyNumberFormat="1" applyFont="1" applyFill="1" applyBorder="1" applyAlignment="1">
      <alignment horizontal="center" vertical="center" wrapText="1"/>
    </xf>
    <xf numFmtId="0" fontId="7" fillId="3" borderId="1" xfId="8" applyFont="1" applyFill="1" applyBorder="1" applyAlignment="1">
      <alignment horizontal="left" vertical="center" wrapText="1"/>
    </xf>
    <xf numFmtId="1" fontId="6" fillId="3" borderId="1" xfId="8" applyNumberFormat="1" applyFont="1" applyFill="1" applyBorder="1" applyAlignment="1">
      <alignment vertical="center" wrapText="1"/>
    </xf>
    <xf numFmtId="1" fontId="6" fillId="3" borderId="1" xfId="8" applyNumberFormat="1" applyFont="1" applyFill="1" applyBorder="1" applyAlignment="1">
      <alignment horizontal="center" vertical="center" wrapText="1"/>
    </xf>
    <xf numFmtId="0" fontId="7" fillId="3" borderId="1" xfId="8" applyFont="1" applyFill="1" applyBorder="1" applyAlignment="1">
      <alignment vertical="center" wrapText="1"/>
    </xf>
    <xf numFmtId="165" fontId="6" fillId="3" borderId="1" xfId="6" applyNumberFormat="1" applyFont="1" applyFill="1" applyBorder="1" applyAlignment="1">
      <alignment vertical="center" wrapText="1"/>
    </xf>
    <xf numFmtId="0" fontId="3" fillId="3" borderId="1" xfId="8" applyFont="1" applyFill="1" applyBorder="1" applyAlignment="1">
      <alignment vertical="center" wrapText="1"/>
    </xf>
    <xf numFmtId="0" fontId="6" fillId="3" borderId="1" xfId="8" applyFont="1" applyFill="1" applyBorder="1" applyAlignment="1">
      <alignment horizontal="left" vertical="top" wrapText="1"/>
    </xf>
    <xf numFmtId="0" fontId="2" fillId="3" borderId="1" xfId="8" applyFont="1" applyFill="1" applyBorder="1" applyAlignment="1">
      <alignment horizontal="center" vertical="center" wrapText="1"/>
    </xf>
    <xf numFmtId="0" fontId="9" fillId="3" borderId="1" xfId="8" applyFont="1" applyFill="1" applyBorder="1" applyAlignment="1">
      <alignment horizontal="left" vertical="center" wrapText="1"/>
    </xf>
    <xf numFmtId="0" fontId="9" fillId="3" borderId="1" xfId="8" applyFont="1" applyFill="1" applyBorder="1" applyAlignment="1">
      <alignment horizontal="center" vertical="center" wrapText="1"/>
    </xf>
    <xf numFmtId="165" fontId="3" fillId="3" borderId="1" xfId="6" applyNumberFormat="1" applyFont="1" applyFill="1" applyBorder="1" applyAlignment="1">
      <alignment horizontal="center" vertical="center" wrapText="1"/>
    </xf>
    <xf numFmtId="165" fontId="9" fillId="3" borderId="1" xfId="6" applyNumberFormat="1" applyFont="1" applyFill="1" applyBorder="1" applyAlignment="1">
      <alignment horizontal="center" vertical="center" wrapText="1"/>
    </xf>
    <xf numFmtId="165" fontId="8" fillId="3" borderId="1" xfId="6" applyNumberFormat="1" applyFont="1" applyFill="1" applyBorder="1" applyAlignment="1">
      <alignment horizontal="center" vertical="center" wrapText="1"/>
    </xf>
    <xf numFmtId="0" fontId="7" fillId="3" borderId="1" xfId="8" applyFont="1" applyFill="1" applyBorder="1" applyAlignment="1">
      <alignment horizontal="center" vertical="center" wrapText="1"/>
    </xf>
    <xf numFmtId="0" fontId="2" fillId="3" borderId="1" xfId="8" applyFont="1" applyFill="1" applyBorder="1" applyAlignment="1">
      <alignment vertical="center" wrapText="1"/>
    </xf>
    <xf numFmtId="0" fontId="8" fillId="3" borderId="1" xfId="8" applyFont="1" applyFill="1" applyBorder="1" applyAlignment="1">
      <alignment vertical="center" wrapText="1"/>
    </xf>
    <xf numFmtId="0" fontId="8" fillId="3" borderId="1" xfId="8" applyFont="1" applyFill="1" applyBorder="1" applyAlignment="1">
      <alignment horizontal="center" vertical="center" wrapText="1"/>
    </xf>
    <xf numFmtId="0" fontId="9" fillId="3" borderId="1" xfId="8" applyFont="1" applyFill="1" applyBorder="1" applyAlignment="1">
      <alignment vertical="center" wrapText="1"/>
    </xf>
    <xf numFmtId="165" fontId="9" fillId="3" borderId="1" xfId="8" applyNumberFormat="1" applyFont="1" applyFill="1" applyBorder="1" applyAlignment="1">
      <alignment vertical="center" wrapText="1"/>
    </xf>
    <xf numFmtId="165" fontId="9" fillId="3" borderId="2" xfId="8" applyNumberFormat="1" applyFont="1" applyFill="1" applyBorder="1" applyAlignment="1">
      <alignment vertical="center" wrapText="1"/>
    </xf>
    <xf numFmtId="165" fontId="8" fillId="3" borderId="2" xfId="8" applyNumberFormat="1" applyFont="1" applyFill="1" applyBorder="1" applyAlignment="1">
      <alignment vertical="center" wrapText="1"/>
    </xf>
    <xf numFmtId="165" fontId="9" fillId="3" borderId="1" xfId="8" applyNumberFormat="1" applyFont="1" applyFill="1" applyBorder="1" applyAlignment="1">
      <alignment horizontal="center" vertical="center" wrapText="1"/>
    </xf>
    <xf numFmtId="165" fontId="8" fillId="3" borderId="1" xfId="8" applyNumberFormat="1" applyFont="1" applyFill="1" applyBorder="1" applyAlignment="1">
      <alignment vertical="center" wrapText="1"/>
    </xf>
    <xf numFmtId="0" fontId="2" fillId="3" borderId="0" xfId="8" applyFont="1" applyFill="1" applyBorder="1" applyAlignment="1">
      <alignment horizontal="center" vertical="center" wrapText="1"/>
    </xf>
    <xf numFmtId="0" fontId="8" fillId="3" borderId="0" xfId="8" applyFont="1" applyFill="1" applyBorder="1" applyAlignment="1">
      <alignment vertical="center" wrapText="1"/>
    </xf>
    <xf numFmtId="165" fontId="8" fillId="3" borderId="0" xfId="8" applyNumberFormat="1" applyFont="1" applyFill="1" applyBorder="1" applyAlignment="1">
      <alignment vertical="center" wrapText="1"/>
    </xf>
    <xf numFmtId="165" fontId="8" fillId="3" borderId="0" xfId="8" applyNumberFormat="1" applyFont="1" applyFill="1" applyBorder="1" applyAlignment="1">
      <alignment horizontal="center" vertical="center" wrapText="1"/>
    </xf>
    <xf numFmtId="0" fontId="13" fillId="3" borderId="1" xfId="8" applyFont="1" applyFill="1" applyBorder="1" applyAlignment="1">
      <alignment horizontal="left" vertical="center" wrapText="1"/>
    </xf>
    <xf numFmtId="0" fontId="2" fillId="3" borderId="4" xfId="8" applyFont="1" applyFill="1" applyBorder="1" applyAlignment="1">
      <alignment horizontal="center" vertical="center" wrapText="1"/>
    </xf>
    <xf numFmtId="0" fontId="2" fillId="3" borderId="2" xfId="8" applyFont="1" applyFill="1" applyBorder="1" applyAlignment="1">
      <alignment horizontal="center" vertical="center" wrapText="1"/>
    </xf>
    <xf numFmtId="0" fontId="13" fillId="3" borderId="3" xfId="8" applyFont="1" applyFill="1" applyBorder="1" applyAlignment="1">
      <alignment horizontal="center" vertical="center" textRotation="90" wrapText="1"/>
    </xf>
    <xf numFmtId="0" fontId="13" fillId="3" borderId="4" xfId="8" applyFont="1" applyFill="1" applyBorder="1" applyAlignment="1">
      <alignment horizontal="center" vertical="center" textRotation="90" wrapText="1"/>
    </xf>
    <xf numFmtId="0" fontId="13" fillId="3" borderId="2" xfId="8" applyFont="1" applyFill="1" applyBorder="1" applyAlignment="1">
      <alignment horizontal="center" vertical="center" textRotation="90" wrapText="1"/>
    </xf>
    <xf numFmtId="0" fontId="14" fillId="0" borderId="0" xfId="8" applyFont="1" applyFill="1" applyBorder="1" applyAlignment="1">
      <alignment horizontal="left" vertical="center" wrapText="1"/>
    </xf>
    <xf numFmtId="0" fontId="9" fillId="3" borderId="4" xfId="8" applyFont="1" applyFill="1" applyBorder="1" applyAlignment="1">
      <alignment horizontal="center" vertical="center" wrapText="1"/>
    </xf>
    <xf numFmtId="0" fontId="15" fillId="3" borderId="1" xfId="8" applyFont="1" applyFill="1" applyBorder="1" applyAlignment="1">
      <alignment horizontal="center" vertical="center" wrapText="1"/>
    </xf>
    <xf numFmtId="0" fontId="6" fillId="3" borderId="1" xfId="8" applyFont="1" applyFill="1" applyBorder="1" applyAlignment="1">
      <alignment horizontal="center" vertical="center" wrapText="1"/>
    </xf>
    <xf numFmtId="0" fontId="7" fillId="3" borderId="1" xfId="8" applyFont="1" applyFill="1" applyBorder="1" applyAlignment="1">
      <alignment horizontal="center" vertical="center" wrapText="1"/>
    </xf>
    <xf numFmtId="0" fontId="10" fillId="3" borderId="6" xfId="8" applyFont="1" applyFill="1" applyBorder="1" applyAlignment="1">
      <alignment horizontal="left" vertical="center" wrapText="1"/>
    </xf>
    <xf numFmtId="0" fontId="9" fillId="3" borderId="5" xfId="8" applyFont="1" applyFill="1" applyBorder="1" applyAlignment="1">
      <alignment horizontal="center" vertical="center" wrapText="1"/>
    </xf>
    <xf numFmtId="0" fontId="9" fillId="3" borderId="6" xfId="8" applyFont="1" applyFill="1" applyBorder="1" applyAlignment="1">
      <alignment horizontal="center" vertical="center" wrapText="1"/>
    </xf>
    <xf numFmtId="0" fontId="9" fillId="3" borderId="7" xfId="8" applyFont="1" applyFill="1" applyBorder="1" applyAlignment="1">
      <alignment horizontal="center" vertical="center" wrapText="1"/>
    </xf>
    <xf numFmtId="165" fontId="6" fillId="3" borderId="4" xfId="6" applyNumberFormat="1" applyFont="1" applyFill="1" applyBorder="1" applyAlignment="1">
      <alignment horizontal="center" vertical="center" wrapText="1"/>
    </xf>
    <xf numFmtId="165" fontId="6" fillId="3" borderId="2" xfId="6" applyNumberFormat="1" applyFont="1" applyFill="1" applyBorder="1" applyAlignment="1">
      <alignment horizontal="center" vertical="center" wrapText="1"/>
    </xf>
    <xf numFmtId="0" fontId="2" fillId="0" borderId="0" xfId="8" applyFont="1" applyFill="1" applyAlignment="1">
      <alignment horizontal="center" vertical="center" wrapText="1"/>
    </xf>
    <xf numFmtId="0" fontId="2" fillId="0" borderId="0" xfId="8" applyFont="1" applyFill="1" applyBorder="1" applyAlignment="1">
      <alignment horizontal="center" vertical="center" wrapText="1"/>
    </xf>
    <xf numFmtId="0" fontId="3" fillId="0" borderId="0" xfId="8" applyFont="1" applyFill="1" applyBorder="1" applyAlignment="1">
      <alignment horizontal="center" vertical="center" wrapText="1"/>
    </xf>
    <xf numFmtId="0" fontId="2" fillId="0" borderId="3" xfId="8" applyFont="1" applyFill="1" applyBorder="1" applyAlignment="1">
      <alignment horizontal="center" vertical="center" wrapText="1"/>
    </xf>
    <xf numFmtId="0" fontId="2" fillId="0" borderId="4" xfId="8" applyFont="1" applyFill="1" applyBorder="1" applyAlignment="1">
      <alignment horizontal="center" vertical="center" wrapText="1"/>
    </xf>
    <xf numFmtId="0" fontId="2" fillId="0" borderId="2" xfId="8" applyFont="1" applyFill="1" applyBorder="1" applyAlignment="1">
      <alignment horizontal="center" vertical="center" wrapText="1"/>
    </xf>
    <xf numFmtId="0" fontId="2" fillId="0" borderId="1" xfId="8" applyFont="1" applyFill="1" applyBorder="1" applyAlignment="1">
      <alignment horizontal="center" vertical="center" wrapText="1"/>
    </xf>
    <xf numFmtId="0" fontId="5" fillId="0" borderId="0" xfId="8" applyFont="1" applyFill="1" applyAlignment="1">
      <alignment horizontal="center" vertical="center" wrapText="1"/>
    </xf>
    <xf numFmtId="0" fontId="3" fillId="0" borderId="3" xfId="8" applyFont="1" applyFill="1" applyBorder="1" applyAlignment="1">
      <alignment horizontal="center" vertical="center" wrapText="1"/>
    </xf>
    <xf numFmtId="0" fontId="3" fillId="0" borderId="4" xfId="8" applyFont="1" applyFill="1" applyBorder="1" applyAlignment="1">
      <alignment horizontal="center" vertical="center" wrapText="1"/>
    </xf>
    <xf numFmtId="0" fontId="3" fillId="0" borderId="2" xfId="8" applyFont="1" applyFill="1" applyBorder="1" applyAlignment="1">
      <alignment horizontal="center" vertical="center" wrapText="1"/>
    </xf>
    <xf numFmtId="0" fontId="3" fillId="0" borderId="1" xfId="8" applyFont="1" applyFill="1" applyBorder="1" applyAlignment="1">
      <alignment horizontal="center" vertical="center" wrapText="1"/>
    </xf>
    <xf numFmtId="165" fontId="6" fillId="0" borderId="1" xfId="6" applyNumberFormat="1" applyFont="1" applyFill="1" applyBorder="1" applyAlignment="1">
      <alignment horizontal="center" vertical="center" wrapText="1"/>
    </xf>
    <xf numFmtId="165" fontId="3" fillId="0" borderId="1" xfId="6" applyNumberFormat="1" applyFont="1" applyFill="1" applyBorder="1" applyAlignment="1">
      <alignment horizontal="center" vertical="center" wrapText="1"/>
    </xf>
    <xf numFmtId="165" fontId="3" fillId="0" borderId="4" xfId="6" applyNumberFormat="1" applyFont="1" applyFill="1" applyBorder="1" applyAlignment="1">
      <alignment horizontal="center" vertical="center" wrapText="1"/>
    </xf>
    <xf numFmtId="165" fontId="3" fillId="0" borderId="2" xfId="6" applyNumberFormat="1" applyFont="1" applyFill="1" applyBorder="1" applyAlignment="1">
      <alignment horizontal="center" vertical="center" wrapText="1"/>
    </xf>
    <xf numFmtId="0" fontId="18" fillId="3" borderId="6" xfId="8" applyFont="1" applyFill="1" applyBorder="1" applyAlignment="1">
      <alignment horizontal="left" vertical="center" wrapText="1"/>
    </xf>
  </cellXfs>
  <cellStyles count="9">
    <cellStyle name="Comma" xfId="4"/>
    <cellStyle name="Comma [0]" xfId="5"/>
    <cellStyle name="Currency" xfId="2"/>
    <cellStyle name="Currency [0]" xfId="3"/>
    <cellStyle name="Normal" xfId="8"/>
    <cellStyle name="Percent" xfId="1"/>
    <cellStyle name="Обычный" xfId="0" builtinId="0"/>
    <cellStyle name="Процентный" xfId="7"/>
    <cellStyle name="Финансовый"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51"/>
  <sheetViews>
    <sheetView tabSelected="1" view="pageBreakPreview" topLeftCell="F5" zoomScale="70" zoomScaleNormal="75" zoomScaleSheetLayoutView="70" workbookViewId="0">
      <selection activeCell="J37" sqref="J37"/>
    </sheetView>
  </sheetViews>
  <sheetFormatPr defaultColWidth="9.140625" defaultRowHeight="15.75" x14ac:dyDescent="0.25"/>
  <cols>
    <col min="1" max="1" width="6.85546875" style="16" customWidth="1"/>
    <col min="2" max="2" width="20.140625" style="16" customWidth="1"/>
    <col min="3" max="3" width="56.5703125" style="16" customWidth="1"/>
    <col min="4" max="4" width="13" style="16" customWidth="1"/>
    <col min="5" max="6" width="13.28515625" style="16" customWidth="1"/>
    <col min="7" max="7" width="19.7109375" style="16" customWidth="1"/>
    <col min="8" max="8" width="18" style="16" customWidth="1"/>
    <col min="9" max="9" width="15.140625" style="16" customWidth="1"/>
    <col min="10" max="10" width="13.5703125" style="16" customWidth="1"/>
    <col min="11" max="11" width="16" style="16" customWidth="1"/>
    <col min="12" max="12" width="66" style="16" customWidth="1"/>
    <col min="13" max="13" width="19.28515625" style="16" customWidth="1"/>
    <col min="14" max="14" width="14.85546875" style="16" customWidth="1"/>
    <col min="15" max="16" width="13.5703125" style="16" customWidth="1"/>
    <col min="17" max="24" width="9.28515625" style="16" customWidth="1"/>
    <col min="25" max="25" width="22.7109375" style="16" customWidth="1"/>
    <col min="26" max="26" width="30.140625" style="16" customWidth="1"/>
    <col min="27" max="27" width="15.85546875" style="16" hidden="1" customWidth="1"/>
    <col min="28" max="28" width="61.85546875" style="16" hidden="1" customWidth="1"/>
    <col min="29" max="29" width="13.42578125" style="16" customWidth="1"/>
    <col min="30" max="30" width="12.140625" style="16" bestFit="1" customWidth="1"/>
    <col min="31" max="16384" width="9.140625" style="16"/>
  </cols>
  <sheetData>
    <row r="1" spans="1:30" ht="29.25" customHeight="1" x14ac:dyDescent="0.25">
      <c r="A1" s="14" t="s">
        <v>102</v>
      </c>
      <c r="B1" s="14"/>
      <c r="C1" s="14"/>
      <c r="D1" s="14"/>
      <c r="E1" s="14"/>
      <c r="F1" s="14"/>
      <c r="G1" s="14"/>
      <c r="H1" s="14"/>
      <c r="I1" s="14"/>
      <c r="J1" s="14"/>
      <c r="K1" s="14"/>
      <c r="L1" s="14"/>
      <c r="M1" s="14"/>
      <c r="N1" s="14"/>
      <c r="O1" s="32"/>
      <c r="P1" s="32"/>
      <c r="Q1" s="32"/>
      <c r="R1" s="32"/>
      <c r="S1" s="32"/>
      <c r="T1" s="32"/>
      <c r="Y1" s="32"/>
      <c r="Z1" s="32"/>
      <c r="AA1" s="32"/>
      <c r="AB1" s="32"/>
    </row>
    <row r="2" spans="1:30" x14ac:dyDescent="0.25">
      <c r="O2" s="24"/>
    </row>
    <row r="3" spans="1:30" hidden="1" x14ac:dyDescent="0.25"/>
    <row r="4" spans="1:30" hidden="1" x14ac:dyDescent="0.25"/>
    <row r="5" spans="1:30" s="25" customFormat="1" x14ac:dyDescent="0.25">
      <c r="A5" s="3" t="s">
        <v>170</v>
      </c>
      <c r="B5" s="3"/>
      <c r="C5" s="3"/>
      <c r="D5" s="3"/>
      <c r="E5" s="3"/>
      <c r="F5" s="3"/>
      <c r="G5" s="3"/>
      <c r="H5" s="3"/>
      <c r="I5" s="3"/>
      <c r="J5" s="3"/>
      <c r="K5" s="3"/>
      <c r="L5" s="3"/>
      <c r="M5" s="3"/>
      <c r="N5" s="3"/>
      <c r="O5" s="3"/>
      <c r="P5" s="3"/>
      <c r="Q5" s="3"/>
      <c r="R5" s="3"/>
      <c r="S5" s="3"/>
      <c r="T5" s="3"/>
      <c r="U5" s="3"/>
      <c r="V5" s="3"/>
      <c r="W5" s="3"/>
      <c r="X5" s="3"/>
      <c r="Y5" s="3"/>
      <c r="Z5" s="3"/>
      <c r="AA5" s="3"/>
      <c r="AB5" s="3"/>
    </row>
    <row r="6" spans="1:30" s="25" customFormat="1" x14ac:dyDescent="0.25">
      <c r="A6" s="3" t="s">
        <v>106</v>
      </c>
      <c r="B6" s="3"/>
      <c r="C6" s="3"/>
      <c r="D6" s="3"/>
      <c r="E6" s="3"/>
      <c r="F6" s="3"/>
      <c r="G6" s="3"/>
      <c r="H6" s="3"/>
      <c r="I6" s="3"/>
      <c r="J6" s="3"/>
      <c r="K6" s="3"/>
      <c r="L6" s="3"/>
      <c r="M6" s="3"/>
      <c r="N6" s="3"/>
      <c r="O6" s="3"/>
      <c r="P6" s="3"/>
      <c r="Q6" s="3"/>
      <c r="R6" s="3"/>
      <c r="S6" s="3"/>
      <c r="T6" s="3"/>
      <c r="U6" s="3"/>
      <c r="V6" s="3"/>
      <c r="W6" s="3"/>
      <c r="X6" s="3"/>
      <c r="Y6" s="3"/>
      <c r="Z6" s="3"/>
      <c r="AA6" s="3"/>
      <c r="AB6" s="3"/>
    </row>
    <row r="7" spans="1:30" s="25" customFormat="1" x14ac:dyDescent="0.25">
      <c r="A7" s="3" t="s">
        <v>105</v>
      </c>
      <c r="B7" s="3"/>
      <c r="C7" s="3"/>
      <c r="D7" s="3"/>
      <c r="E7" s="3"/>
      <c r="F7" s="3"/>
      <c r="G7" s="3"/>
      <c r="H7" s="3"/>
      <c r="I7" s="3"/>
      <c r="J7" s="3"/>
      <c r="K7" s="3"/>
      <c r="L7" s="3"/>
      <c r="M7" s="3"/>
      <c r="N7" s="3"/>
      <c r="O7" s="3"/>
      <c r="P7" s="3"/>
      <c r="Q7" s="3"/>
      <c r="R7" s="3"/>
      <c r="S7" s="3"/>
      <c r="T7" s="3"/>
      <c r="U7" s="3"/>
      <c r="V7" s="3"/>
      <c r="W7" s="3"/>
      <c r="X7" s="3"/>
      <c r="Y7" s="3"/>
      <c r="Z7" s="3"/>
      <c r="AA7" s="3"/>
      <c r="AB7" s="3"/>
    </row>
    <row r="8" spans="1:30" s="25" customFormat="1" x14ac:dyDescent="0.25">
      <c r="A8" s="3" t="s">
        <v>202</v>
      </c>
      <c r="B8" s="3"/>
      <c r="C8" s="3"/>
      <c r="D8" s="3"/>
      <c r="E8" s="3"/>
      <c r="F8" s="3"/>
      <c r="G8" s="3"/>
      <c r="H8" s="3"/>
      <c r="I8" s="3"/>
      <c r="J8" s="3"/>
      <c r="K8" s="3"/>
      <c r="L8" s="3"/>
      <c r="M8" s="3"/>
      <c r="N8" s="3"/>
      <c r="O8" s="3"/>
      <c r="P8" s="3"/>
      <c r="Q8" s="3"/>
      <c r="R8" s="3"/>
      <c r="S8" s="3"/>
      <c r="T8" s="3"/>
      <c r="U8" s="3"/>
      <c r="V8" s="3"/>
      <c r="W8" s="3"/>
      <c r="X8" s="3"/>
      <c r="Y8" s="3"/>
      <c r="Z8" s="3"/>
      <c r="AA8" s="3"/>
      <c r="AB8" s="3"/>
    </row>
    <row r="9" spans="1:30" s="25" customFormat="1" ht="15.75" customHeight="1" x14ac:dyDescent="0.25">
      <c r="A9" s="3" t="s">
        <v>103</v>
      </c>
      <c r="B9" s="3"/>
      <c r="C9" s="3"/>
      <c r="D9" s="3"/>
      <c r="E9" s="3"/>
      <c r="F9" s="3"/>
      <c r="G9" s="3"/>
      <c r="H9" s="3"/>
      <c r="I9" s="3"/>
      <c r="J9" s="3"/>
      <c r="K9" s="3"/>
      <c r="L9" s="3"/>
      <c r="M9" s="3"/>
      <c r="N9" s="3"/>
      <c r="O9" s="3"/>
      <c r="P9" s="3"/>
      <c r="Q9" s="3"/>
      <c r="R9" s="3"/>
      <c r="S9" s="3"/>
      <c r="T9" s="3"/>
      <c r="U9" s="3"/>
      <c r="V9" s="3"/>
      <c r="W9" s="3"/>
      <c r="X9" s="3"/>
      <c r="Y9" s="3"/>
      <c r="Z9" s="3"/>
      <c r="AA9" s="3"/>
      <c r="AB9" s="3"/>
    </row>
    <row r="10" spans="1:30" s="25" customFormat="1" x14ac:dyDescent="0.25">
      <c r="A10" s="2" t="s">
        <v>104</v>
      </c>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30" ht="99.75" customHeight="1" x14ac:dyDescent="0.25">
      <c r="A11" s="1" t="s">
        <v>108</v>
      </c>
      <c r="B11" s="123" t="s">
        <v>107</v>
      </c>
      <c r="C11" s="124"/>
      <c r="D11" s="124"/>
      <c r="E11" s="124"/>
      <c r="F11" s="124"/>
      <c r="G11" s="125"/>
      <c r="H11" s="13" t="s">
        <v>162</v>
      </c>
      <c r="I11" s="10" t="s">
        <v>137</v>
      </c>
      <c r="J11" s="10"/>
      <c r="K11" s="10"/>
      <c r="L11" s="10"/>
      <c r="M11" s="9" t="s">
        <v>130</v>
      </c>
      <c r="N11" s="9"/>
      <c r="O11" s="9"/>
      <c r="P11" s="8"/>
      <c r="Q11" s="11" t="s">
        <v>138</v>
      </c>
      <c r="R11" s="11"/>
      <c r="S11" s="11"/>
      <c r="T11" s="11"/>
      <c r="U11" s="11"/>
      <c r="V11" s="11"/>
      <c r="W11" s="11"/>
      <c r="X11" s="11"/>
      <c r="Y11" s="13" t="s">
        <v>142</v>
      </c>
      <c r="Z11" s="13" t="s">
        <v>118</v>
      </c>
      <c r="AA11" s="1" t="s">
        <v>93</v>
      </c>
      <c r="AB11" s="1" t="s">
        <v>94</v>
      </c>
    </row>
    <row r="12" spans="1:30" ht="188.25" customHeight="1" x14ac:dyDescent="0.25">
      <c r="A12" s="112"/>
      <c r="B12" s="11" t="s">
        <v>111</v>
      </c>
      <c r="C12" s="10" t="s">
        <v>119</v>
      </c>
      <c r="D12" s="10" t="s">
        <v>109</v>
      </c>
      <c r="E12" s="10" t="s">
        <v>112</v>
      </c>
      <c r="F12" s="10"/>
      <c r="G12" s="10" t="s">
        <v>113</v>
      </c>
      <c r="H12" s="6"/>
      <c r="I12" s="13" t="s">
        <v>190</v>
      </c>
      <c r="J12" s="13" t="s">
        <v>191</v>
      </c>
      <c r="K12" s="13" t="s">
        <v>192</v>
      </c>
      <c r="L12" s="13" t="s">
        <v>194</v>
      </c>
      <c r="M12" s="7" t="s">
        <v>123</v>
      </c>
      <c r="N12" s="7" t="s">
        <v>124</v>
      </c>
      <c r="O12" s="7" t="s">
        <v>164</v>
      </c>
      <c r="P12" s="7" t="s">
        <v>125</v>
      </c>
      <c r="Q12" s="119" t="s">
        <v>139</v>
      </c>
      <c r="R12" s="7"/>
      <c r="S12" s="7" t="s">
        <v>140</v>
      </c>
      <c r="T12" s="7"/>
      <c r="U12" s="120" t="s">
        <v>163</v>
      </c>
      <c r="V12" s="120"/>
      <c r="W12" s="120" t="s">
        <v>141</v>
      </c>
      <c r="X12" s="121"/>
      <c r="Y12" s="6"/>
      <c r="Z12" s="118"/>
      <c r="AA12" s="112"/>
      <c r="AB12" s="112"/>
    </row>
    <row r="13" spans="1:30" ht="63" customHeight="1" x14ac:dyDescent="0.25">
      <c r="A13" s="113"/>
      <c r="B13" s="11"/>
      <c r="C13" s="10"/>
      <c r="D13" s="10"/>
      <c r="E13" s="78" t="s">
        <v>176</v>
      </c>
      <c r="F13" s="78" t="s">
        <v>185</v>
      </c>
      <c r="G13" s="10"/>
      <c r="H13" s="5"/>
      <c r="I13" s="12"/>
      <c r="J13" s="12"/>
      <c r="K13" s="12"/>
      <c r="L13" s="12"/>
      <c r="M13" s="7"/>
      <c r="N13" s="7"/>
      <c r="O13" s="7"/>
      <c r="P13" s="7"/>
      <c r="Q13" s="79" t="s">
        <v>196</v>
      </c>
      <c r="R13" s="79" t="s">
        <v>199</v>
      </c>
      <c r="S13" s="79" t="s">
        <v>196</v>
      </c>
      <c r="T13" s="79" t="s">
        <v>199</v>
      </c>
      <c r="U13" s="80" t="s">
        <v>110</v>
      </c>
      <c r="V13" s="80" t="s">
        <v>87</v>
      </c>
      <c r="W13" s="79" t="s">
        <v>136</v>
      </c>
      <c r="X13" s="79" t="s">
        <v>135</v>
      </c>
      <c r="Y13" s="5"/>
      <c r="Z13" s="12"/>
      <c r="AA13" s="113"/>
      <c r="AB13" s="113"/>
    </row>
    <row r="14" spans="1:30" s="58" customFormat="1" ht="20.25" customHeight="1" x14ac:dyDescent="0.25">
      <c r="A14" s="81">
        <v>1</v>
      </c>
      <c r="B14" s="81">
        <v>2</v>
      </c>
      <c r="C14" s="76">
        <v>3</v>
      </c>
      <c r="D14" s="76">
        <v>4</v>
      </c>
      <c r="E14" s="81">
        <v>5</v>
      </c>
      <c r="F14" s="81">
        <v>6</v>
      </c>
      <c r="G14" s="81">
        <v>7</v>
      </c>
      <c r="H14" s="81">
        <v>8</v>
      </c>
      <c r="I14" s="81">
        <v>9</v>
      </c>
      <c r="J14" s="81">
        <v>10</v>
      </c>
      <c r="K14" s="81">
        <v>11</v>
      </c>
      <c r="L14" s="81">
        <v>12</v>
      </c>
      <c r="M14" s="81">
        <v>13</v>
      </c>
      <c r="N14" s="81">
        <v>14</v>
      </c>
      <c r="O14" s="81">
        <v>15</v>
      </c>
      <c r="P14" s="81">
        <v>16</v>
      </c>
      <c r="Q14" s="81">
        <v>17</v>
      </c>
      <c r="R14" s="81">
        <v>18</v>
      </c>
      <c r="S14" s="81">
        <v>19</v>
      </c>
      <c r="T14" s="81">
        <v>20</v>
      </c>
      <c r="U14" s="81">
        <v>21</v>
      </c>
      <c r="V14" s="81">
        <v>22</v>
      </c>
      <c r="W14" s="81">
        <v>23</v>
      </c>
      <c r="X14" s="81">
        <v>24</v>
      </c>
      <c r="Y14" s="81">
        <v>25</v>
      </c>
      <c r="Z14" s="81">
        <v>26</v>
      </c>
      <c r="AA14" s="81" t="s">
        <v>92</v>
      </c>
      <c r="AB14" s="81"/>
    </row>
    <row r="15" spans="1:30" s="57" customFormat="1" ht="409.5" customHeight="1" x14ac:dyDescent="0.25">
      <c r="A15" s="81">
        <v>2</v>
      </c>
      <c r="B15" s="114" t="s">
        <v>171</v>
      </c>
      <c r="C15" s="77" t="s">
        <v>122</v>
      </c>
      <c r="D15" s="76" t="s">
        <v>172</v>
      </c>
      <c r="E15" s="76" t="s">
        <v>79</v>
      </c>
      <c r="F15" s="76" t="s">
        <v>100</v>
      </c>
      <c r="G15" s="76" t="s">
        <v>101</v>
      </c>
      <c r="H15" s="126">
        <v>2640817</v>
      </c>
      <c r="I15" s="82">
        <v>1325688.7517500001</v>
      </c>
      <c r="J15" s="82">
        <v>2405678.382370003</v>
      </c>
      <c r="K15" s="82">
        <v>1079989.630620003</v>
      </c>
      <c r="L15" s="111" t="s">
        <v>168</v>
      </c>
      <c r="M15" s="82">
        <v>611792.68290428608</v>
      </c>
      <c r="N15" s="82">
        <v>1625051.8582957168</v>
      </c>
      <c r="O15" s="82">
        <v>168833.84117</v>
      </c>
      <c r="P15" s="82"/>
      <c r="Q15" s="82" t="s">
        <v>197</v>
      </c>
      <c r="R15" s="82" t="s">
        <v>197</v>
      </c>
      <c r="S15" s="82" t="s">
        <v>197</v>
      </c>
      <c r="T15" s="82" t="s">
        <v>197</v>
      </c>
      <c r="U15" s="82" t="s">
        <v>197</v>
      </c>
      <c r="V15" s="82" t="s">
        <v>197</v>
      </c>
      <c r="W15" s="82" t="s">
        <v>197</v>
      </c>
      <c r="X15" s="82" t="s">
        <v>197</v>
      </c>
      <c r="Y15" s="82" t="s">
        <v>197</v>
      </c>
      <c r="Z15" s="82" t="s">
        <v>197</v>
      </c>
      <c r="AA15" s="83" t="s">
        <v>96</v>
      </c>
      <c r="AB15" s="84" t="s">
        <v>131</v>
      </c>
      <c r="AC15" s="56"/>
      <c r="AD15" s="56"/>
    </row>
    <row r="16" spans="1:30" s="57" customFormat="1" ht="79.5" customHeight="1" x14ac:dyDescent="0.25">
      <c r="A16" s="81">
        <v>5</v>
      </c>
      <c r="B16" s="115"/>
      <c r="C16" s="77" t="s">
        <v>145</v>
      </c>
      <c r="D16" s="76" t="s">
        <v>116</v>
      </c>
      <c r="E16" s="76" t="s">
        <v>80</v>
      </c>
      <c r="F16" s="76">
        <v>1</v>
      </c>
      <c r="G16" s="76" t="s">
        <v>187</v>
      </c>
      <c r="H16" s="126"/>
      <c r="I16" s="82">
        <v>523513.85888389999</v>
      </c>
      <c r="J16" s="82">
        <v>463144.58182999998</v>
      </c>
      <c r="K16" s="82">
        <v>-60369.277053900005</v>
      </c>
      <c r="L16" s="77" t="s">
        <v>165</v>
      </c>
      <c r="M16" s="82"/>
      <c r="N16" s="82">
        <v>311044.58182999998</v>
      </c>
      <c r="O16" s="75">
        <v>152100</v>
      </c>
      <c r="P16" s="75"/>
      <c r="Q16" s="76" t="s">
        <v>197</v>
      </c>
      <c r="R16" s="76" t="s">
        <v>197</v>
      </c>
      <c r="S16" s="76" t="s">
        <v>197</v>
      </c>
      <c r="T16" s="76" t="s">
        <v>197</v>
      </c>
      <c r="U16" s="76" t="s">
        <v>197</v>
      </c>
      <c r="V16" s="76" t="s">
        <v>197</v>
      </c>
      <c r="W16" s="76" t="s">
        <v>197</v>
      </c>
      <c r="X16" s="76" t="s">
        <v>197</v>
      </c>
      <c r="Y16" s="76" t="s">
        <v>197</v>
      </c>
      <c r="Z16" s="76" t="s">
        <v>197</v>
      </c>
      <c r="AA16" s="83" t="e">
        <f>#REF!-I16</f>
        <v>#REF!</v>
      </c>
      <c r="AB16" s="84" t="s">
        <v>132</v>
      </c>
      <c r="AC16" s="56"/>
    </row>
    <row r="17" spans="1:29" s="57" customFormat="1" ht="81" customHeight="1" x14ac:dyDescent="0.25">
      <c r="A17" s="81">
        <v>6</v>
      </c>
      <c r="B17" s="115"/>
      <c r="C17" s="77" t="s">
        <v>155</v>
      </c>
      <c r="D17" s="77" t="s">
        <v>173</v>
      </c>
      <c r="E17" s="76" t="s">
        <v>177</v>
      </c>
      <c r="F17" s="76" t="s">
        <v>81</v>
      </c>
      <c r="G17" s="76" t="s">
        <v>188</v>
      </c>
      <c r="H17" s="126"/>
      <c r="I17" s="82">
        <v>74017.176999999996</v>
      </c>
      <c r="J17" s="82">
        <v>74490.741999999998</v>
      </c>
      <c r="K17" s="82">
        <v>473.56500000000233</v>
      </c>
      <c r="L17" s="77" t="s">
        <v>195</v>
      </c>
      <c r="M17" s="82">
        <v>19276.687000000002</v>
      </c>
      <c r="N17" s="82">
        <v>473.565</v>
      </c>
      <c r="O17" s="75">
        <v>54740.49</v>
      </c>
      <c r="P17" s="75"/>
      <c r="Q17" s="76" t="s">
        <v>197</v>
      </c>
      <c r="R17" s="76" t="s">
        <v>197</v>
      </c>
      <c r="S17" s="76" t="s">
        <v>197</v>
      </c>
      <c r="T17" s="76" t="s">
        <v>197</v>
      </c>
      <c r="U17" s="76" t="s">
        <v>197</v>
      </c>
      <c r="V17" s="76" t="s">
        <v>197</v>
      </c>
      <c r="W17" s="76" t="s">
        <v>197</v>
      </c>
      <c r="X17" s="76" t="s">
        <v>197</v>
      </c>
      <c r="Y17" s="76" t="s">
        <v>197</v>
      </c>
      <c r="Z17" s="76" t="s">
        <v>197</v>
      </c>
      <c r="AA17" s="83"/>
      <c r="AB17" s="77" t="s">
        <v>133</v>
      </c>
      <c r="AC17" s="56"/>
    </row>
    <row r="18" spans="1:29" s="57" customFormat="1" ht="81" customHeight="1" x14ac:dyDescent="0.25">
      <c r="A18" s="81">
        <v>7</v>
      </c>
      <c r="B18" s="115"/>
      <c r="C18" s="77" t="s">
        <v>160</v>
      </c>
      <c r="D18" s="77" t="s">
        <v>174</v>
      </c>
      <c r="E18" s="76" t="s">
        <v>178</v>
      </c>
      <c r="F18" s="76" t="s">
        <v>67</v>
      </c>
      <c r="G18" s="76" t="s">
        <v>188</v>
      </c>
      <c r="H18" s="126"/>
      <c r="I18" s="82">
        <v>4900</v>
      </c>
      <c r="J18" s="82">
        <v>4900</v>
      </c>
      <c r="K18" s="82" t="s">
        <v>193</v>
      </c>
      <c r="L18" s="77" t="s">
        <v>195</v>
      </c>
      <c r="M18" s="82">
        <v>4900</v>
      </c>
      <c r="N18" s="82"/>
      <c r="O18" s="85"/>
      <c r="P18" s="85"/>
      <c r="Q18" s="86" t="s">
        <v>193</v>
      </c>
      <c r="R18" s="86" t="s">
        <v>193</v>
      </c>
      <c r="S18" s="86" t="s">
        <v>193</v>
      </c>
      <c r="T18" s="86" t="s">
        <v>193</v>
      </c>
      <c r="U18" s="86" t="s">
        <v>193</v>
      </c>
      <c r="V18" s="86" t="s">
        <v>193</v>
      </c>
      <c r="W18" s="86" t="s">
        <v>193</v>
      </c>
      <c r="X18" s="86" t="s">
        <v>193</v>
      </c>
      <c r="Y18" s="86" t="s">
        <v>193</v>
      </c>
      <c r="Z18" s="86" t="s">
        <v>193</v>
      </c>
      <c r="AA18" s="83" t="e">
        <f>#REF!-I18</f>
        <v>#REF!</v>
      </c>
      <c r="AB18" s="77" t="s">
        <v>95</v>
      </c>
      <c r="AC18" s="56"/>
    </row>
    <row r="19" spans="1:29" s="57" customFormat="1" ht="68.25" customHeight="1" x14ac:dyDescent="0.25">
      <c r="A19" s="81">
        <v>8</v>
      </c>
      <c r="B19" s="115"/>
      <c r="C19" s="77" t="s">
        <v>146</v>
      </c>
      <c r="D19" s="77" t="s">
        <v>174</v>
      </c>
      <c r="E19" s="76" t="s">
        <v>179</v>
      </c>
      <c r="F19" s="76" t="s">
        <v>82</v>
      </c>
      <c r="G19" s="76" t="s">
        <v>188</v>
      </c>
      <c r="H19" s="126"/>
      <c r="I19" s="82">
        <v>8330</v>
      </c>
      <c r="J19" s="82">
        <v>11050.029790000001</v>
      </c>
      <c r="K19" s="82">
        <v>2720.0297900000005</v>
      </c>
      <c r="L19" s="77" t="s">
        <v>195</v>
      </c>
      <c r="M19" s="82">
        <v>8330</v>
      </c>
      <c r="N19" s="82">
        <v>2720.02979</v>
      </c>
      <c r="O19" s="85"/>
      <c r="P19" s="75"/>
      <c r="Q19" s="76" t="s">
        <v>193</v>
      </c>
      <c r="R19" s="76" t="s">
        <v>193</v>
      </c>
      <c r="S19" s="76" t="s">
        <v>193</v>
      </c>
      <c r="T19" s="76" t="s">
        <v>193</v>
      </c>
      <c r="U19" s="76" t="s">
        <v>193</v>
      </c>
      <c r="V19" s="76" t="s">
        <v>193</v>
      </c>
      <c r="W19" s="76" t="s">
        <v>193</v>
      </c>
      <c r="X19" s="76" t="s">
        <v>193</v>
      </c>
      <c r="Y19" s="76" t="s">
        <v>193</v>
      </c>
      <c r="Z19" s="76" t="s">
        <v>193</v>
      </c>
      <c r="AA19" s="83" t="e">
        <f>#REF!-I19</f>
        <v>#REF!</v>
      </c>
      <c r="AB19" s="77" t="s">
        <v>95</v>
      </c>
      <c r="AC19" s="56"/>
    </row>
    <row r="20" spans="1:29" s="57" customFormat="1" ht="99.75" customHeight="1" x14ac:dyDescent="0.25">
      <c r="A20" s="81"/>
      <c r="B20" s="115"/>
      <c r="C20" s="77" t="s">
        <v>144</v>
      </c>
      <c r="D20" s="77" t="s">
        <v>175</v>
      </c>
      <c r="E20" s="76">
        <v>2</v>
      </c>
      <c r="F20" s="76" t="s">
        <v>186</v>
      </c>
      <c r="G20" s="76" t="s">
        <v>188</v>
      </c>
      <c r="H20" s="126"/>
      <c r="I20" s="82">
        <v>32967.491999999998</v>
      </c>
      <c r="J20" s="82">
        <v>0</v>
      </c>
      <c r="K20" s="82">
        <v>-32967.491999999998</v>
      </c>
      <c r="L20" s="75" t="s">
        <v>169</v>
      </c>
      <c r="M20" s="82"/>
      <c r="N20" s="82"/>
      <c r="O20" s="75"/>
      <c r="P20" s="75"/>
      <c r="Q20" s="76"/>
      <c r="R20" s="76"/>
      <c r="S20" s="76"/>
      <c r="T20" s="76"/>
      <c r="U20" s="76"/>
      <c r="V20" s="76"/>
      <c r="W20" s="76"/>
      <c r="X20" s="76"/>
      <c r="Y20" s="76"/>
      <c r="Z20" s="76"/>
      <c r="AA20" s="83"/>
      <c r="AB20" s="75"/>
      <c r="AC20" s="56"/>
    </row>
    <row r="21" spans="1:29" s="57" customFormat="1" ht="99.75" customHeight="1" x14ac:dyDescent="0.25">
      <c r="A21" s="81"/>
      <c r="B21" s="115"/>
      <c r="C21" s="77" t="s">
        <v>156</v>
      </c>
      <c r="D21" s="77" t="s">
        <v>175</v>
      </c>
      <c r="E21" s="76" t="s">
        <v>98</v>
      </c>
      <c r="F21" s="76" t="s">
        <v>186</v>
      </c>
      <c r="G21" s="76" t="s">
        <v>99</v>
      </c>
      <c r="H21" s="126"/>
      <c r="I21" s="82">
        <v>24703.0214285</v>
      </c>
      <c r="J21" s="82">
        <v>23178.57143</v>
      </c>
      <c r="K21" s="82">
        <v>-1524.4499985000002</v>
      </c>
      <c r="L21" s="75" t="s">
        <v>128</v>
      </c>
      <c r="M21" s="82">
        <v>23178.57143</v>
      </c>
      <c r="N21" s="82"/>
      <c r="O21" s="75"/>
      <c r="P21" s="75"/>
      <c r="Q21" s="76"/>
      <c r="R21" s="76"/>
      <c r="S21" s="76"/>
      <c r="T21" s="76"/>
      <c r="U21" s="76"/>
      <c r="V21" s="76"/>
      <c r="W21" s="76"/>
      <c r="X21" s="76"/>
      <c r="Y21" s="76"/>
      <c r="Z21" s="76"/>
      <c r="AA21" s="83"/>
      <c r="AB21" s="75"/>
      <c r="AC21" s="56"/>
    </row>
    <row r="22" spans="1:29" s="57" customFormat="1" ht="51.75" customHeight="1" x14ac:dyDescent="0.25">
      <c r="A22" s="81"/>
      <c r="B22" s="115"/>
      <c r="C22" s="77" t="s">
        <v>147</v>
      </c>
      <c r="D22" s="77" t="s">
        <v>175</v>
      </c>
      <c r="E22" s="76">
        <v>2</v>
      </c>
      <c r="F22" s="76">
        <v>2</v>
      </c>
      <c r="G22" s="76" t="s">
        <v>188</v>
      </c>
      <c r="H22" s="126"/>
      <c r="I22" s="82">
        <v>177556.663</v>
      </c>
      <c r="J22" s="82">
        <v>179127.46600000001</v>
      </c>
      <c r="K22" s="82">
        <v>1570.8030000000144</v>
      </c>
      <c r="L22" s="77" t="s">
        <v>195</v>
      </c>
      <c r="M22" s="82">
        <v>29546.640925</v>
      </c>
      <c r="N22" s="82">
        <v>1570.8030000000001</v>
      </c>
      <c r="O22" s="88">
        <v>148010.02207499999</v>
      </c>
      <c r="P22" s="75"/>
      <c r="Q22" s="76"/>
      <c r="R22" s="76"/>
      <c r="S22" s="76"/>
      <c r="T22" s="76"/>
      <c r="U22" s="76"/>
      <c r="V22" s="76"/>
      <c r="W22" s="76"/>
      <c r="X22" s="76"/>
      <c r="Y22" s="76"/>
      <c r="Z22" s="76"/>
      <c r="AA22" s="83"/>
      <c r="AB22" s="77"/>
      <c r="AC22" s="56"/>
    </row>
    <row r="23" spans="1:29" s="57" customFormat="1" ht="74.25" customHeight="1" x14ac:dyDescent="0.25">
      <c r="A23" s="81">
        <v>13</v>
      </c>
      <c r="B23" s="115"/>
      <c r="C23" s="77" t="s">
        <v>148</v>
      </c>
      <c r="D23" s="77" t="s">
        <v>115</v>
      </c>
      <c r="E23" s="76">
        <v>2</v>
      </c>
      <c r="F23" s="76">
        <v>2</v>
      </c>
      <c r="G23" s="76" t="s">
        <v>66</v>
      </c>
      <c r="H23" s="126"/>
      <c r="I23" s="82">
        <v>177556.663</v>
      </c>
      <c r="J23" s="82">
        <v>179127.46600000001</v>
      </c>
      <c r="K23" s="82">
        <v>1570.8030000000144</v>
      </c>
      <c r="L23" s="77" t="s">
        <v>195</v>
      </c>
      <c r="M23" s="82">
        <v>29546.640925</v>
      </c>
      <c r="N23" s="82">
        <v>1570.8030000000001</v>
      </c>
      <c r="O23" s="88">
        <v>148010.02207499999</v>
      </c>
      <c r="P23" s="75"/>
      <c r="Q23" s="76" t="s">
        <v>186</v>
      </c>
      <c r="R23" s="76" t="s">
        <v>186</v>
      </c>
      <c r="S23" s="76" t="s">
        <v>186</v>
      </c>
      <c r="T23" s="76" t="s">
        <v>186</v>
      </c>
      <c r="U23" s="76" t="s">
        <v>186</v>
      </c>
      <c r="V23" s="76" t="s">
        <v>186</v>
      </c>
      <c r="W23" s="76" t="s">
        <v>186</v>
      </c>
      <c r="X23" s="76" t="s">
        <v>186</v>
      </c>
      <c r="Y23" s="76" t="s">
        <v>186</v>
      </c>
      <c r="Z23" s="76" t="s">
        <v>186</v>
      </c>
      <c r="AA23" s="83" t="e">
        <f>#REF!-I23</f>
        <v>#REF!</v>
      </c>
      <c r="AB23" s="87"/>
      <c r="AC23" s="56"/>
    </row>
    <row r="24" spans="1:29" s="57" customFormat="1" ht="84.75" customHeight="1" x14ac:dyDescent="0.25">
      <c r="A24" s="81">
        <v>14</v>
      </c>
      <c r="B24" s="115" t="s">
        <v>114</v>
      </c>
      <c r="C24" s="77" t="s">
        <v>149</v>
      </c>
      <c r="D24" s="77" t="s">
        <v>200</v>
      </c>
      <c r="E24" s="76">
        <v>17</v>
      </c>
      <c r="F24" s="76">
        <v>7</v>
      </c>
      <c r="G24" s="76" t="s">
        <v>187</v>
      </c>
      <c r="H24" s="126"/>
      <c r="I24" s="82">
        <v>200846.34694149985</v>
      </c>
      <c r="J24" s="82">
        <v>262664.21291999996</v>
      </c>
      <c r="K24" s="82">
        <v>61817.865978500107</v>
      </c>
      <c r="L24" s="75" t="s">
        <v>167</v>
      </c>
      <c r="M24" s="82"/>
      <c r="N24" s="82">
        <v>262664.21291999996</v>
      </c>
      <c r="O24" s="75"/>
      <c r="P24" s="75"/>
      <c r="Q24" s="76" t="s">
        <v>186</v>
      </c>
      <c r="R24" s="76" t="s">
        <v>186</v>
      </c>
      <c r="S24" s="76" t="s">
        <v>186</v>
      </c>
      <c r="T24" s="76" t="s">
        <v>186</v>
      </c>
      <c r="U24" s="76" t="s">
        <v>186</v>
      </c>
      <c r="V24" s="76" t="s">
        <v>186</v>
      </c>
      <c r="W24" s="76" t="s">
        <v>186</v>
      </c>
      <c r="X24" s="76" t="s">
        <v>186</v>
      </c>
      <c r="Y24" s="76" t="s">
        <v>186</v>
      </c>
      <c r="Z24" s="76" t="s">
        <v>186</v>
      </c>
      <c r="AA24" s="83" t="e">
        <f>#REF!-I24</f>
        <v>#REF!</v>
      </c>
      <c r="AB24" s="75" t="s">
        <v>134</v>
      </c>
      <c r="AC24" s="56"/>
    </row>
    <row r="25" spans="1:29" s="57" customFormat="1" ht="73.5" customHeight="1" x14ac:dyDescent="0.25">
      <c r="A25" s="81">
        <v>15</v>
      </c>
      <c r="B25" s="115"/>
      <c r="C25" s="77" t="s">
        <v>150</v>
      </c>
      <c r="D25" s="77" t="s">
        <v>174</v>
      </c>
      <c r="E25" s="76" t="s">
        <v>180</v>
      </c>
      <c r="F25" s="76" t="s">
        <v>180</v>
      </c>
      <c r="G25" s="76" t="s">
        <v>187</v>
      </c>
      <c r="H25" s="126"/>
      <c r="I25" s="82">
        <v>44311.1005</v>
      </c>
      <c r="J25" s="82">
        <v>50116.97913</v>
      </c>
      <c r="K25" s="82">
        <v>5805.8786299999992</v>
      </c>
      <c r="L25" s="77" t="s">
        <v>195</v>
      </c>
      <c r="M25" s="82">
        <v>48499.939019999998</v>
      </c>
      <c r="N25" s="82">
        <v>1617.0401099999999</v>
      </c>
      <c r="O25" s="75"/>
      <c r="P25" s="75"/>
      <c r="Q25" s="76" t="s">
        <v>186</v>
      </c>
      <c r="R25" s="76" t="s">
        <v>186</v>
      </c>
      <c r="S25" s="76" t="s">
        <v>186</v>
      </c>
      <c r="T25" s="76" t="s">
        <v>186</v>
      </c>
      <c r="U25" s="76" t="s">
        <v>186</v>
      </c>
      <c r="V25" s="76" t="s">
        <v>186</v>
      </c>
      <c r="W25" s="76" t="s">
        <v>186</v>
      </c>
      <c r="X25" s="76" t="s">
        <v>186</v>
      </c>
      <c r="Y25" s="76" t="s">
        <v>186</v>
      </c>
      <c r="Z25" s="76" t="s">
        <v>186</v>
      </c>
      <c r="AA25" s="83" t="e">
        <f>#REF!-I25</f>
        <v>#REF!</v>
      </c>
      <c r="AB25" s="87" t="s">
        <v>120</v>
      </c>
      <c r="AC25" s="56"/>
    </row>
    <row r="26" spans="1:29" s="57" customFormat="1" ht="66.75" customHeight="1" x14ac:dyDescent="0.25">
      <c r="A26" s="81">
        <v>16</v>
      </c>
      <c r="B26" s="115"/>
      <c r="C26" s="77" t="s">
        <v>157</v>
      </c>
      <c r="D26" s="77" t="s">
        <v>173</v>
      </c>
      <c r="E26" s="76" t="s">
        <v>181</v>
      </c>
      <c r="F26" s="76" t="s">
        <v>84</v>
      </c>
      <c r="G26" s="76" t="s">
        <v>189</v>
      </c>
      <c r="H26" s="126"/>
      <c r="I26" s="82">
        <v>499686.84099999996</v>
      </c>
      <c r="J26" s="82">
        <v>527433.81431000005</v>
      </c>
      <c r="K26" s="82">
        <v>27746.973310000089</v>
      </c>
      <c r="L26" s="77" t="s">
        <v>195</v>
      </c>
      <c r="M26" s="82">
        <v>277468.37586571398</v>
      </c>
      <c r="N26" s="82">
        <v>29380.05716</v>
      </c>
      <c r="O26" s="88">
        <v>220585.38128428604</v>
      </c>
      <c r="P26" s="75"/>
      <c r="Q26" s="76" t="s">
        <v>186</v>
      </c>
      <c r="R26" s="76" t="s">
        <v>186</v>
      </c>
      <c r="S26" s="76" t="s">
        <v>186</v>
      </c>
      <c r="T26" s="76" t="s">
        <v>186</v>
      </c>
      <c r="U26" s="76" t="s">
        <v>186</v>
      </c>
      <c r="V26" s="76" t="s">
        <v>186</v>
      </c>
      <c r="W26" s="76" t="s">
        <v>186</v>
      </c>
      <c r="X26" s="76" t="s">
        <v>186</v>
      </c>
      <c r="Y26" s="76" t="s">
        <v>186</v>
      </c>
      <c r="Z26" s="76" t="s">
        <v>186</v>
      </c>
      <c r="AA26" s="83" t="e">
        <f>#REF!-I26</f>
        <v>#REF!</v>
      </c>
      <c r="AB26" s="87"/>
      <c r="AC26" s="56"/>
    </row>
    <row r="27" spans="1:29" s="57" customFormat="1" ht="87" customHeight="1" x14ac:dyDescent="0.25">
      <c r="A27" s="81">
        <v>17</v>
      </c>
      <c r="B27" s="115"/>
      <c r="C27" s="77" t="s">
        <v>158</v>
      </c>
      <c r="D27" s="77" t="s">
        <v>174</v>
      </c>
      <c r="E27" s="76" t="s">
        <v>180</v>
      </c>
      <c r="F27" s="76" t="s">
        <v>68</v>
      </c>
      <c r="G27" s="76" t="s">
        <v>187</v>
      </c>
      <c r="H27" s="126"/>
      <c r="I27" s="82">
        <v>32224.0285</v>
      </c>
      <c r="J27" s="82">
        <v>36564.056049999999</v>
      </c>
      <c r="K27" s="82">
        <v>4340.0275499999989</v>
      </c>
      <c r="L27" s="77" t="s">
        <v>195</v>
      </c>
      <c r="M27" s="82">
        <v>36564.056049999999</v>
      </c>
      <c r="N27" s="82"/>
      <c r="O27" s="75"/>
      <c r="P27" s="75"/>
      <c r="Q27" s="76" t="s">
        <v>186</v>
      </c>
      <c r="R27" s="76" t="s">
        <v>186</v>
      </c>
      <c r="S27" s="76" t="s">
        <v>186</v>
      </c>
      <c r="T27" s="76" t="s">
        <v>186</v>
      </c>
      <c r="U27" s="76" t="s">
        <v>186</v>
      </c>
      <c r="V27" s="76" t="s">
        <v>186</v>
      </c>
      <c r="W27" s="76" t="s">
        <v>186</v>
      </c>
      <c r="X27" s="76" t="s">
        <v>186</v>
      </c>
      <c r="Y27" s="76" t="s">
        <v>186</v>
      </c>
      <c r="Z27" s="76" t="s">
        <v>186</v>
      </c>
      <c r="AA27" s="83" t="e">
        <f>#REF!-I27</f>
        <v>#REF!</v>
      </c>
      <c r="AB27" s="75" t="s">
        <v>134</v>
      </c>
      <c r="AC27" s="56"/>
    </row>
    <row r="28" spans="1:29" s="57" customFormat="1" ht="66.75" customHeight="1" x14ac:dyDescent="0.25">
      <c r="A28" s="81">
        <v>18</v>
      </c>
      <c r="B28" s="115"/>
      <c r="C28" s="77" t="s">
        <v>159</v>
      </c>
      <c r="D28" s="77" t="s">
        <v>174</v>
      </c>
      <c r="E28" s="76" t="s">
        <v>182</v>
      </c>
      <c r="F28" s="76" t="s">
        <v>83</v>
      </c>
      <c r="G28" s="76" t="s">
        <v>97</v>
      </c>
      <c r="H28" s="126"/>
      <c r="I28" s="82">
        <v>513020.13799999998</v>
      </c>
      <c r="J28" s="82">
        <v>522389.79003000003</v>
      </c>
      <c r="K28" s="82">
        <v>9369.6520300000557</v>
      </c>
      <c r="L28" s="77" t="s">
        <v>195</v>
      </c>
      <c r="M28" s="82">
        <v>239318.96636000002</v>
      </c>
      <c r="N28" s="82">
        <v>11029.52188</v>
      </c>
      <c r="O28" s="75">
        <v>272041.30179</v>
      </c>
      <c r="P28" s="75"/>
      <c r="Q28" s="76" t="s">
        <v>186</v>
      </c>
      <c r="R28" s="76" t="s">
        <v>186</v>
      </c>
      <c r="S28" s="76" t="s">
        <v>186</v>
      </c>
      <c r="T28" s="76" t="s">
        <v>186</v>
      </c>
      <c r="U28" s="76" t="s">
        <v>186</v>
      </c>
      <c r="V28" s="76" t="s">
        <v>186</v>
      </c>
      <c r="W28" s="76" t="s">
        <v>186</v>
      </c>
      <c r="X28" s="76" t="s">
        <v>186</v>
      </c>
      <c r="Y28" s="76" t="s">
        <v>186</v>
      </c>
      <c r="Z28" s="76" t="s">
        <v>186</v>
      </c>
      <c r="AA28" s="83" t="e">
        <f>#REF!-I28</f>
        <v>#REF!</v>
      </c>
      <c r="AB28" s="87"/>
      <c r="AC28" s="56"/>
    </row>
    <row r="29" spans="1:29" s="57" customFormat="1" ht="66.75" customHeight="1" x14ac:dyDescent="0.25">
      <c r="A29" s="81">
        <v>19</v>
      </c>
      <c r="B29" s="115"/>
      <c r="C29" s="77" t="s">
        <v>151</v>
      </c>
      <c r="D29" s="77" t="s">
        <v>174</v>
      </c>
      <c r="E29" s="76"/>
      <c r="F29" s="76" t="s">
        <v>186</v>
      </c>
      <c r="G29" s="76" t="s">
        <v>187</v>
      </c>
      <c r="H29" s="126"/>
      <c r="I29" s="82"/>
      <c r="J29" s="82">
        <v>4100</v>
      </c>
      <c r="K29" s="82">
        <v>4100</v>
      </c>
      <c r="L29" s="87"/>
      <c r="M29" s="82">
        <v>4100</v>
      </c>
      <c r="N29" s="82"/>
      <c r="O29" s="75"/>
      <c r="P29" s="75"/>
      <c r="Q29" s="76" t="s">
        <v>186</v>
      </c>
      <c r="R29" s="76" t="s">
        <v>186</v>
      </c>
      <c r="S29" s="76" t="s">
        <v>186</v>
      </c>
      <c r="T29" s="76" t="s">
        <v>186</v>
      </c>
      <c r="U29" s="76" t="s">
        <v>186</v>
      </c>
      <c r="V29" s="76" t="s">
        <v>186</v>
      </c>
      <c r="W29" s="76" t="s">
        <v>186</v>
      </c>
      <c r="X29" s="76" t="s">
        <v>186</v>
      </c>
      <c r="Y29" s="76" t="s">
        <v>186</v>
      </c>
      <c r="Z29" s="76" t="s">
        <v>186</v>
      </c>
      <c r="AA29" s="83" t="e">
        <f>#REF!-I29</f>
        <v>#REF!</v>
      </c>
      <c r="AB29" s="87"/>
      <c r="AC29" s="56"/>
    </row>
    <row r="30" spans="1:29" s="57" customFormat="1" ht="66.75" customHeight="1" x14ac:dyDescent="0.25">
      <c r="A30" s="81">
        <v>20</v>
      </c>
      <c r="B30" s="115"/>
      <c r="C30" s="77" t="s">
        <v>154</v>
      </c>
      <c r="D30" s="77" t="s">
        <v>117</v>
      </c>
      <c r="E30" s="76" t="s">
        <v>183</v>
      </c>
      <c r="F30" s="76" t="s">
        <v>86</v>
      </c>
      <c r="G30" s="76" t="s">
        <v>187</v>
      </c>
      <c r="H30" s="126"/>
      <c r="I30" s="82">
        <v>11000</v>
      </c>
      <c r="J30" s="82">
        <v>77300</v>
      </c>
      <c r="K30" s="82">
        <v>66300</v>
      </c>
      <c r="L30" s="89" t="s">
        <v>143</v>
      </c>
      <c r="M30" s="82">
        <v>77300</v>
      </c>
      <c r="N30" s="82"/>
      <c r="O30" s="75"/>
      <c r="P30" s="75"/>
      <c r="Q30" s="76" t="s">
        <v>186</v>
      </c>
      <c r="R30" s="76" t="s">
        <v>186</v>
      </c>
      <c r="S30" s="76" t="s">
        <v>186</v>
      </c>
      <c r="T30" s="76" t="s">
        <v>186</v>
      </c>
      <c r="U30" s="76" t="s">
        <v>186</v>
      </c>
      <c r="V30" s="76" t="s">
        <v>186</v>
      </c>
      <c r="W30" s="76" t="s">
        <v>186</v>
      </c>
      <c r="X30" s="76" t="s">
        <v>186</v>
      </c>
      <c r="Y30" s="76" t="s">
        <v>186</v>
      </c>
      <c r="Z30" s="76" t="s">
        <v>186</v>
      </c>
      <c r="AA30" s="83" t="e">
        <f>#REF!-I30</f>
        <v>#REF!</v>
      </c>
      <c r="AB30" s="87"/>
      <c r="AC30" s="56"/>
    </row>
    <row r="31" spans="1:29" s="57" customFormat="1" ht="69.75" customHeight="1" x14ac:dyDescent="0.25">
      <c r="A31" s="81">
        <v>22</v>
      </c>
      <c r="B31" s="115"/>
      <c r="C31" s="77" t="s">
        <v>152</v>
      </c>
      <c r="D31" s="77" t="s">
        <v>121</v>
      </c>
      <c r="E31" s="76" t="s">
        <v>184</v>
      </c>
      <c r="F31" s="76" t="s">
        <v>85</v>
      </c>
      <c r="G31" s="76" t="s">
        <v>187</v>
      </c>
      <c r="H31" s="126"/>
      <c r="I31" s="82">
        <v>549208.84</v>
      </c>
      <c r="J31" s="82">
        <v>567654.41927000007</v>
      </c>
      <c r="K31" s="82">
        <v>18445.579270000104</v>
      </c>
      <c r="L31" s="77" t="s">
        <v>127</v>
      </c>
      <c r="M31" s="82"/>
      <c r="N31" s="82">
        <v>231975.47765000004</v>
      </c>
      <c r="O31" s="88">
        <v>335678.94162</v>
      </c>
      <c r="P31" s="75"/>
      <c r="Q31" s="76" t="s">
        <v>186</v>
      </c>
      <c r="R31" s="76" t="s">
        <v>186</v>
      </c>
      <c r="S31" s="76" t="s">
        <v>186</v>
      </c>
      <c r="T31" s="76" t="s">
        <v>186</v>
      </c>
      <c r="U31" s="76" t="s">
        <v>186</v>
      </c>
      <c r="V31" s="76" t="s">
        <v>186</v>
      </c>
      <c r="W31" s="76" t="s">
        <v>186</v>
      </c>
      <c r="X31" s="76" t="s">
        <v>186</v>
      </c>
      <c r="Y31" s="76" t="s">
        <v>186</v>
      </c>
      <c r="Z31" s="76" t="s">
        <v>186</v>
      </c>
      <c r="AA31" s="83" t="e">
        <f>#REF!-I31</f>
        <v>#REF!</v>
      </c>
      <c r="AB31" s="90" t="s">
        <v>129</v>
      </c>
      <c r="AC31" s="56"/>
    </row>
    <row r="32" spans="1:29" s="74" customFormat="1" ht="51.75" customHeight="1" x14ac:dyDescent="0.25">
      <c r="A32" s="91"/>
      <c r="B32" s="115"/>
      <c r="C32" s="77" t="s">
        <v>166</v>
      </c>
      <c r="D32" s="92"/>
      <c r="E32" s="93"/>
      <c r="F32" s="93"/>
      <c r="G32" s="93"/>
      <c r="H32" s="126"/>
      <c r="I32" s="94">
        <v>87677.077999999601</v>
      </c>
      <c r="J32" s="94">
        <f t="shared" ref="J32" si="0">M32+O32+N32</f>
        <v>302719.27019999997</v>
      </c>
      <c r="K32" s="94">
        <f t="shared" ref="K32" si="1">J32-I32</f>
        <v>215042.19220000037</v>
      </c>
      <c r="L32" s="76" t="s">
        <v>126</v>
      </c>
      <c r="M32" s="82">
        <v>302719.27019999997</v>
      </c>
      <c r="N32" s="95"/>
      <c r="O32" s="95"/>
      <c r="P32" s="95"/>
      <c r="Q32" s="95"/>
      <c r="R32" s="95"/>
      <c r="S32" s="95"/>
      <c r="T32" s="95"/>
      <c r="U32" s="95"/>
      <c r="V32" s="95"/>
      <c r="W32" s="95"/>
      <c r="X32" s="95"/>
      <c r="Y32" s="95"/>
      <c r="Z32" s="95"/>
      <c r="AA32" s="96"/>
      <c r="AB32" s="97"/>
      <c r="AC32" s="24"/>
    </row>
    <row r="33" spans="1:29" s="74" customFormat="1" ht="51.75" customHeight="1" x14ac:dyDescent="0.25">
      <c r="A33" s="91"/>
      <c r="B33" s="115"/>
      <c r="C33" s="77" t="s">
        <v>153</v>
      </c>
      <c r="D33" s="92"/>
      <c r="E33" s="93"/>
      <c r="F33" s="93"/>
      <c r="G33" s="93"/>
      <c r="H33" s="126"/>
      <c r="I33" s="94"/>
      <c r="J33" s="94">
        <v>4100</v>
      </c>
      <c r="K33" s="94">
        <v>4100</v>
      </c>
      <c r="L33" s="76"/>
      <c r="M33" s="82">
        <v>4100</v>
      </c>
      <c r="N33" s="95"/>
      <c r="O33" s="95"/>
      <c r="P33" s="95"/>
      <c r="Q33" s="95"/>
      <c r="R33" s="95"/>
      <c r="S33" s="95"/>
      <c r="T33" s="95"/>
      <c r="U33" s="95"/>
      <c r="V33" s="95"/>
      <c r="W33" s="95"/>
      <c r="X33" s="95"/>
      <c r="Y33" s="95"/>
      <c r="Z33" s="95"/>
      <c r="AA33" s="96"/>
      <c r="AB33" s="97"/>
      <c r="AC33" s="24"/>
    </row>
    <row r="34" spans="1:29" ht="50.25" customHeight="1" x14ac:dyDescent="0.25">
      <c r="A34" s="91"/>
      <c r="B34" s="116"/>
      <c r="C34" s="98" t="s">
        <v>201</v>
      </c>
      <c r="D34" s="99"/>
      <c r="E34" s="100"/>
      <c r="F34" s="93"/>
      <c r="G34" s="101"/>
      <c r="H34" s="127"/>
      <c r="I34" s="102">
        <f>SUM(I15:I32)</f>
        <v>4287208.0000039004</v>
      </c>
      <c r="J34" s="103">
        <f>SUM(J15:J33)</f>
        <v>5695739.7813300034</v>
      </c>
      <c r="K34" s="103">
        <f>SUM(K15:K33)</f>
        <v>1408531.7813261037</v>
      </c>
      <c r="L34" s="104"/>
      <c r="M34" s="102">
        <f>SUM(M15:M33)</f>
        <v>1716641.8306799999</v>
      </c>
      <c r="N34" s="102">
        <f t="shared" ref="N34:O34" si="2">SUM(N15:N33)</f>
        <v>2479097.9506357168</v>
      </c>
      <c r="O34" s="102">
        <f t="shared" si="2"/>
        <v>1500000.000014286</v>
      </c>
      <c r="P34" s="102"/>
      <c r="Q34" s="105" t="s">
        <v>198</v>
      </c>
      <c r="R34" s="105" t="s">
        <v>198</v>
      </c>
      <c r="S34" s="105" t="s">
        <v>198</v>
      </c>
      <c r="T34" s="105" t="s">
        <v>198</v>
      </c>
      <c r="U34" s="105" t="s">
        <v>198</v>
      </c>
      <c r="V34" s="105" t="s">
        <v>198</v>
      </c>
      <c r="W34" s="105" t="s">
        <v>198</v>
      </c>
      <c r="X34" s="105" t="s">
        <v>198</v>
      </c>
      <c r="Y34" s="105" t="s">
        <v>198</v>
      </c>
      <c r="Z34" s="105" t="s">
        <v>88</v>
      </c>
      <c r="AA34" s="106" t="e">
        <f>#REF!+#REF!+#REF!</f>
        <v>#REF!</v>
      </c>
      <c r="AB34" s="99"/>
      <c r="AC34" s="24"/>
    </row>
    <row r="35" spans="1:29" ht="65.25" customHeight="1" x14ac:dyDescent="0.25">
      <c r="A35" s="107"/>
      <c r="B35" s="144" t="s">
        <v>203</v>
      </c>
      <c r="C35" s="122"/>
      <c r="D35" s="122"/>
      <c r="E35" s="122"/>
      <c r="F35" s="122"/>
      <c r="G35" s="122"/>
      <c r="H35" s="108"/>
      <c r="I35" s="109"/>
      <c r="J35" s="109"/>
      <c r="K35" s="109"/>
      <c r="L35" s="109"/>
      <c r="M35" s="109"/>
      <c r="N35" s="109"/>
      <c r="O35" s="109"/>
      <c r="P35" s="109"/>
      <c r="Q35" s="109"/>
      <c r="R35" s="109"/>
      <c r="S35" s="109"/>
      <c r="T35" s="109"/>
      <c r="U35" s="110"/>
      <c r="V35" s="110"/>
      <c r="W35" s="110"/>
      <c r="X35" s="110"/>
      <c r="Y35" s="109"/>
      <c r="Z35" s="109"/>
      <c r="AA35" s="109"/>
      <c r="AB35" s="108"/>
      <c r="AC35" s="24"/>
    </row>
    <row r="36" spans="1:29" ht="65.25" customHeight="1" x14ac:dyDescent="0.25">
      <c r="A36" s="59"/>
      <c r="B36" s="63"/>
      <c r="C36" s="63"/>
      <c r="D36" s="63"/>
      <c r="E36" s="63"/>
      <c r="F36" s="63"/>
      <c r="G36" s="63"/>
      <c r="H36" s="60"/>
      <c r="I36" s="61"/>
      <c r="J36" s="61"/>
      <c r="K36" s="61"/>
      <c r="L36" s="61"/>
      <c r="M36" s="61"/>
      <c r="N36" s="61"/>
      <c r="O36" s="61"/>
      <c r="P36" s="61"/>
      <c r="Q36" s="61"/>
      <c r="R36" s="61"/>
      <c r="S36" s="61"/>
      <c r="T36" s="61"/>
      <c r="U36" s="62"/>
      <c r="V36" s="62"/>
      <c r="W36" s="62"/>
      <c r="X36" s="62"/>
      <c r="Y36" s="61"/>
      <c r="Z36" s="61"/>
      <c r="AA36" s="61"/>
      <c r="AB36" s="60"/>
      <c r="AC36" s="24"/>
    </row>
    <row r="37" spans="1:29" ht="33.75" customHeight="1" x14ac:dyDescent="0.25">
      <c r="A37" s="59"/>
      <c r="B37" s="63"/>
      <c r="C37" s="63"/>
      <c r="D37" s="63"/>
      <c r="E37" s="63"/>
      <c r="F37" s="63"/>
      <c r="G37" s="63"/>
      <c r="H37" s="60"/>
      <c r="I37" s="61"/>
      <c r="J37" s="61"/>
      <c r="K37" s="61"/>
      <c r="L37" s="61"/>
      <c r="M37" s="61"/>
      <c r="N37" s="61"/>
      <c r="O37" s="61"/>
      <c r="P37" s="61"/>
      <c r="Q37" s="61"/>
      <c r="R37" s="61"/>
      <c r="S37" s="61"/>
      <c r="T37" s="61"/>
      <c r="U37" s="62"/>
      <c r="V37" s="62"/>
      <c r="W37" s="62"/>
      <c r="X37" s="62"/>
      <c r="Y37" s="61"/>
      <c r="Z37" s="61"/>
      <c r="AA37" s="61"/>
      <c r="AB37" s="60"/>
      <c r="AC37" s="24"/>
    </row>
    <row r="38" spans="1:29" ht="65.25" customHeight="1" x14ac:dyDescent="0.25">
      <c r="A38" s="59"/>
      <c r="B38" s="63"/>
      <c r="C38" s="117" t="s">
        <v>161</v>
      </c>
      <c r="D38" s="117"/>
      <c r="E38" s="117"/>
      <c r="F38" s="117"/>
      <c r="G38" s="117"/>
      <c r="H38" s="60"/>
      <c r="I38" s="61"/>
      <c r="J38" s="61"/>
      <c r="K38" s="61"/>
      <c r="L38" s="61"/>
      <c r="M38" s="61"/>
      <c r="N38" s="61"/>
      <c r="O38" s="61"/>
      <c r="P38" s="61"/>
      <c r="Q38" s="61"/>
      <c r="R38" s="61"/>
      <c r="S38" s="61"/>
      <c r="T38" s="61"/>
      <c r="U38" s="62"/>
      <c r="V38" s="62"/>
      <c r="W38" s="62"/>
      <c r="X38" s="62"/>
      <c r="Y38" s="61"/>
      <c r="Z38" s="61"/>
      <c r="AA38" s="61"/>
      <c r="AB38" s="60"/>
      <c r="AC38" s="24"/>
    </row>
    <row r="39" spans="1:29" s="20" customFormat="1" ht="35.25" customHeight="1" x14ac:dyDescent="0.25">
      <c r="A39" s="19"/>
      <c r="B39" s="64"/>
      <c r="C39" s="4"/>
      <c r="D39" s="4"/>
      <c r="E39" s="4"/>
      <c r="F39" s="4"/>
      <c r="G39" s="4"/>
      <c r="H39" s="4"/>
      <c r="I39" s="4"/>
      <c r="J39" s="4"/>
      <c r="K39" s="4"/>
      <c r="L39" s="4"/>
      <c r="M39" s="4"/>
      <c r="N39" s="4"/>
      <c r="O39" s="4"/>
      <c r="P39" s="4"/>
      <c r="Q39" s="4"/>
      <c r="R39" s="4"/>
      <c r="S39" s="4"/>
      <c r="T39" s="4"/>
      <c r="U39" s="4"/>
      <c r="V39" s="4"/>
      <c r="W39" s="4"/>
      <c r="X39" s="4"/>
      <c r="Y39" s="4"/>
      <c r="Z39" s="4"/>
      <c r="AA39" s="4"/>
      <c r="AB39" s="4"/>
      <c r="AC39" s="24"/>
    </row>
    <row r="40" spans="1:29" ht="35.25" hidden="1" customHeight="1" x14ac:dyDescent="0.25">
      <c r="A40" s="54"/>
      <c r="B40" s="65"/>
      <c r="C40" s="65"/>
      <c r="D40" s="65"/>
      <c r="E40" s="66"/>
      <c r="F40" s="66"/>
      <c r="G40" s="65"/>
      <c r="H40" s="65"/>
      <c r="I40" s="65"/>
      <c r="J40" s="65"/>
      <c r="K40" s="65"/>
      <c r="L40" s="65"/>
      <c r="M40" s="67">
        <f>M34-M44</f>
        <v>251195.40182000003</v>
      </c>
      <c r="N40" s="65"/>
      <c r="O40" s="65"/>
      <c r="P40" s="65"/>
      <c r="Q40" s="65"/>
      <c r="R40" s="65"/>
      <c r="S40" s="65"/>
      <c r="T40" s="65"/>
      <c r="U40" s="66"/>
      <c r="V40" s="66"/>
      <c r="W40" s="66"/>
      <c r="X40" s="66"/>
      <c r="Y40" s="65"/>
      <c r="Z40" s="65"/>
      <c r="AA40" s="65"/>
      <c r="AB40" s="65"/>
      <c r="AC40" s="24"/>
    </row>
    <row r="41" spans="1:29" ht="35.25" hidden="1" customHeight="1" x14ac:dyDescent="0.25">
      <c r="A41" s="54"/>
      <c r="B41" s="65"/>
      <c r="C41" s="65"/>
      <c r="D41" s="65"/>
      <c r="E41" s="66"/>
      <c r="F41" s="66"/>
      <c r="G41" s="65"/>
      <c r="H41" s="65"/>
      <c r="I41" s="67" t="e">
        <f>#REF!+#REF!+#REF!</f>
        <v>#REF!</v>
      </c>
      <c r="J41" s="67"/>
      <c r="K41" s="67"/>
      <c r="L41" s="67"/>
      <c r="M41" s="67" t="e">
        <f>#REF!+#REF!+#REF!</f>
        <v>#REF!</v>
      </c>
      <c r="N41" s="67" t="e">
        <f>#REF!+#REF!+#REF!</f>
        <v>#REF!</v>
      </c>
      <c r="O41" s="67" t="e">
        <f>#REF!+#REF!+#REF!</f>
        <v>#REF!</v>
      </c>
      <c r="P41" s="67"/>
      <c r="Q41" s="67"/>
      <c r="R41" s="67"/>
      <c r="S41" s="67"/>
      <c r="T41" s="67"/>
      <c r="U41" s="68"/>
      <c r="V41" s="68"/>
      <c r="W41" s="68"/>
      <c r="X41" s="68"/>
      <c r="Y41" s="67"/>
      <c r="Z41" s="67"/>
      <c r="AA41" s="67" t="e">
        <f>#REF!+#REF!+#REF!</f>
        <v>#REF!</v>
      </c>
      <c r="AB41" s="65"/>
    </row>
    <row r="42" spans="1:29" hidden="1" x14ac:dyDescent="0.25">
      <c r="B42" s="66"/>
      <c r="C42" s="66"/>
      <c r="D42" s="66"/>
      <c r="E42" s="66"/>
      <c r="F42" s="66"/>
      <c r="G42" s="66"/>
      <c r="H42" s="66"/>
      <c r="I42" s="66"/>
      <c r="J42" s="66"/>
      <c r="K42" s="66"/>
      <c r="L42" s="66"/>
      <c r="M42" s="66"/>
      <c r="N42" s="67"/>
      <c r="O42" s="66"/>
      <c r="P42" s="66"/>
      <c r="Q42" s="66"/>
      <c r="R42" s="66"/>
      <c r="S42" s="66"/>
      <c r="T42" s="66"/>
      <c r="U42" s="66"/>
      <c r="V42" s="66"/>
      <c r="W42" s="66"/>
      <c r="X42" s="66"/>
      <c r="Y42" s="66"/>
      <c r="Z42" s="66"/>
      <c r="AA42" s="68" t="e">
        <f>AA41-88000</f>
        <v>#REF!</v>
      </c>
      <c r="AB42" s="66"/>
    </row>
    <row r="43" spans="1:29" s="25" customFormat="1" ht="82.5" hidden="1" customHeight="1" x14ac:dyDescent="0.25">
      <c r="A43" s="55"/>
      <c r="B43" s="69"/>
      <c r="C43" s="70"/>
      <c r="D43" s="70"/>
      <c r="E43" s="69"/>
      <c r="F43" s="69"/>
      <c r="G43" s="70"/>
      <c r="H43" s="70"/>
      <c r="I43" s="71"/>
      <c r="J43" s="71"/>
      <c r="K43" s="71"/>
      <c r="L43" s="71"/>
      <c r="M43" s="72">
        <f>M44+M45+M46</f>
        <v>2471753.2110700002</v>
      </c>
      <c r="N43" s="71">
        <f>M34-M43</f>
        <v>-755111.3803900003</v>
      </c>
      <c r="O43" s="70"/>
      <c r="P43" s="70"/>
      <c r="Q43" s="70"/>
      <c r="R43" s="70"/>
      <c r="S43" s="70"/>
      <c r="T43" s="70"/>
      <c r="U43" s="69"/>
      <c r="V43" s="69"/>
      <c r="W43" s="69"/>
      <c r="X43" s="69"/>
      <c r="Y43" s="70"/>
      <c r="Z43" s="70"/>
      <c r="AA43" s="70"/>
      <c r="AB43" s="69"/>
    </row>
    <row r="44" spans="1:29" hidden="1" x14ac:dyDescent="0.25">
      <c r="B44" s="66"/>
      <c r="C44" s="66"/>
      <c r="D44" s="66"/>
      <c r="E44" s="66"/>
      <c r="F44" s="66"/>
      <c r="G44" s="66"/>
      <c r="H44" s="66"/>
      <c r="I44" s="66"/>
      <c r="J44" s="66"/>
      <c r="K44" s="66"/>
      <c r="L44" s="66" t="s">
        <v>89</v>
      </c>
      <c r="M44" s="66">
        <f>O44+P44</f>
        <v>1465446.4288599999</v>
      </c>
      <c r="N44" s="66"/>
      <c r="O44" s="73">
        <v>1433547.4</v>
      </c>
      <c r="P44" s="73">
        <v>31899.028859999999</v>
      </c>
      <c r="Q44" s="66"/>
      <c r="R44" s="66"/>
      <c r="S44" s="66"/>
      <c r="T44" s="66"/>
      <c r="U44" s="66"/>
      <c r="V44" s="66"/>
      <c r="W44" s="66"/>
      <c r="X44" s="66"/>
      <c r="Y44" s="66"/>
      <c r="Z44" s="66"/>
      <c r="AA44" s="66"/>
      <c r="AB44" s="66"/>
    </row>
    <row r="45" spans="1:29" hidden="1" x14ac:dyDescent="0.25">
      <c r="B45" s="66"/>
      <c r="C45" s="66"/>
      <c r="D45" s="66"/>
      <c r="E45" s="66"/>
      <c r="F45" s="66"/>
      <c r="G45" s="66"/>
      <c r="H45" s="66"/>
      <c r="I45" s="66"/>
      <c r="J45" s="66"/>
      <c r="K45" s="66"/>
      <c r="L45" s="66" t="s">
        <v>90</v>
      </c>
      <c r="M45" s="66">
        <v>711670.92020000005</v>
      </c>
      <c r="N45" s="66"/>
      <c r="O45" s="66"/>
      <c r="P45" s="66"/>
      <c r="Q45" s="66"/>
      <c r="R45" s="66"/>
      <c r="S45" s="66"/>
      <c r="T45" s="66"/>
      <c r="U45" s="66"/>
      <c r="V45" s="66"/>
      <c r="W45" s="66"/>
      <c r="X45" s="66"/>
      <c r="Y45" s="66"/>
      <c r="Z45" s="66"/>
      <c r="AA45" s="66"/>
      <c r="AB45" s="66"/>
    </row>
    <row r="46" spans="1:29" hidden="1" x14ac:dyDescent="0.25">
      <c r="B46" s="66"/>
      <c r="C46" s="66"/>
      <c r="D46" s="66"/>
      <c r="E46" s="66"/>
      <c r="F46" s="66"/>
      <c r="G46" s="66"/>
      <c r="H46" s="66"/>
      <c r="I46" s="66"/>
      <c r="J46" s="66"/>
      <c r="K46" s="66"/>
      <c r="L46" s="66" t="s">
        <v>91</v>
      </c>
      <c r="M46" s="66">
        <f>R46</f>
        <v>294635.86201000004</v>
      </c>
      <c r="N46" s="66"/>
      <c r="O46" s="66">
        <v>2481661.2759799999</v>
      </c>
      <c r="P46" s="66">
        <v>3070933</v>
      </c>
      <c r="Q46" s="66">
        <f>P46-O46</f>
        <v>589271.72402000008</v>
      </c>
      <c r="R46" s="66">
        <f>Q46/2</f>
        <v>294635.86201000004</v>
      </c>
      <c r="S46" s="66"/>
      <c r="T46" s="66"/>
      <c r="U46" s="66"/>
      <c r="V46" s="66"/>
      <c r="W46" s="66"/>
      <c r="X46" s="66"/>
      <c r="Y46" s="66"/>
      <c r="Z46" s="66"/>
      <c r="AA46" s="66"/>
      <c r="AB46" s="66"/>
    </row>
    <row r="47" spans="1:29" hidden="1" x14ac:dyDescent="0.25">
      <c r="B47" s="66"/>
      <c r="C47" s="66"/>
      <c r="D47" s="66"/>
      <c r="E47" s="66"/>
      <c r="F47" s="66"/>
      <c r="G47" s="66"/>
      <c r="H47" s="66"/>
      <c r="I47" s="66"/>
      <c r="J47" s="66"/>
      <c r="K47" s="66"/>
      <c r="L47" s="66"/>
      <c r="M47" s="68">
        <f>M34-M44</f>
        <v>251195.40182000003</v>
      </c>
      <c r="N47" s="66"/>
      <c r="O47" s="66"/>
      <c r="P47" s="66"/>
      <c r="Q47" s="66"/>
      <c r="R47" s="66"/>
      <c r="S47" s="66"/>
      <c r="T47" s="66"/>
      <c r="U47" s="66"/>
      <c r="V47" s="66"/>
      <c r="W47" s="66"/>
      <c r="X47" s="66"/>
      <c r="Y47" s="66"/>
      <c r="Z47" s="66"/>
      <c r="AA47" s="66"/>
      <c r="AB47" s="66"/>
    </row>
    <row r="48" spans="1:29" hidden="1" x14ac:dyDescent="0.25">
      <c r="B48" s="66"/>
      <c r="C48" s="66"/>
      <c r="D48" s="66"/>
      <c r="E48" s="66"/>
      <c r="F48" s="66"/>
      <c r="G48" s="66"/>
      <c r="H48" s="66"/>
      <c r="I48" s="66"/>
      <c r="J48" s="66"/>
      <c r="K48" s="66"/>
      <c r="L48" s="66"/>
      <c r="M48" s="68">
        <f>M47-M46</f>
        <v>-43440.460190000013</v>
      </c>
      <c r="N48" s="66"/>
      <c r="O48" s="66"/>
      <c r="P48" s="66"/>
      <c r="Q48" s="66"/>
      <c r="R48" s="66"/>
      <c r="S48" s="66"/>
      <c r="T48" s="66"/>
      <c r="U48" s="66"/>
      <c r="V48" s="66"/>
      <c r="W48" s="66"/>
      <c r="X48" s="66"/>
      <c r="Y48" s="66"/>
      <c r="Z48" s="66"/>
      <c r="AA48" s="66"/>
      <c r="AB48" s="66"/>
    </row>
    <row r="49" spans="2:28" hidden="1" x14ac:dyDescent="0.25">
      <c r="B49" s="66"/>
      <c r="C49" s="66"/>
      <c r="D49" s="66"/>
      <c r="E49" s="66"/>
      <c r="F49" s="66"/>
      <c r="G49" s="66"/>
      <c r="H49" s="66"/>
      <c r="I49" s="66"/>
      <c r="J49" s="66"/>
      <c r="K49" s="66"/>
      <c r="L49" s="66"/>
      <c r="M49" s="68"/>
      <c r="N49" s="66"/>
      <c r="O49" s="66"/>
      <c r="P49" s="66"/>
      <c r="Q49" s="66"/>
      <c r="R49" s="66"/>
      <c r="S49" s="66"/>
      <c r="T49" s="66"/>
      <c r="U49" s="66"/>
      <c r="V49" s="66"/>
      <c r="W49" s="66"/>
      <c r="X49" s="66"/>
      <c r="Y49" s="66"/>
      <c r="Z49" s="66"/>
      <c r="AA49" s="66"/>
      <c r="AB49" s="66"/>
    </row>
    <row r="50" spans="2:28" hidden="1" x14ac:dyDescent="0.25">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row>
    <row r="51" spans="2:28" x14ac:dyDescent="0.25">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row>
  </sheetData>
  <mergeCells count="41">
    <mergeCell ref="C38:G38"/>
    <mergeCell ref="I11:L11"/>
    <mergeCell ref="Y11:Y13"/>
    <mergeCell ref="Z11:Z13"/>
    <mergeCell ref="Q11:X11"/>
    <mergeCell ref="Q12:R12"/>
    <mergeCell ref="S12:T12"/>
    <mergeCell ref="U12:V12"/>
    <mergeCell ref="W12:X12"/>
    <mergeCell ref="B35:G35"/>
    <mergeCell ref="B11:G11"/>
    <mergeCell ref="G12:G13"/>
    <mergeCell ref="H15:H34"/>
    <mergeCell ref="M39:AB39"/>
    <mergeCell ref="C39:L39"/>
    <mergeCell ref="A5:AB5"/>
    <mergeCell ref="A6:AB6"/>
    <mergeCell ref="A7:AB7"/>
    <mergeCell ref="A8:AB8"/>
    <mergeCell ref="A9:AB9"/>
    <mergeCell ref="A10:AB10"/>
    <mergeCell ref="A11:A13"/>
    <mergeCell ref="AA11:AA13"/>
    <mergeCell ref="AB11:AB13"/>
    <mergeCell ref="B15:B23"/>
    <mergeCell ref="I12:I13"/>
    <mergeCell ref="J12:J13"/>
    <mergeCell ref="K12:K13"/>
    <mergeCell ref="B24:B34"/>
    <mergeCell ref="A1:N1"/>
    <mergeCell ref="L12:L13"/>
    <mergeCell ref="B12:B13"/>
    <mergeCell ref="C12:C13"/>
    <mergeCell ref="D12:D13"/>
    <mergeCell ref="E12:F12"/>
    <mergeCell ref="M11:P11"/>
    <mergeCell ref="M12:M13"/>
    <mergeCell ref="N12:N13"/>
    <mergeCell ref="O12:O13"/>
    <mergeCell ref="P12:P13"/>
    <mergeCell ref="H11:H13"/>
  </mergeCells>
  <pageMargins left="0.196850393700787" right="0.23622047244094499" top="0.53" bottom="0.46" header="0.53" footer="0.31496062992126"/>
  <pageSetup paperSize="9" scale="31" fitToHeight="0" orientation="landscape" r:id="rId1"/>
  <rowBreaks count="1" manualBreakCount="1">
    <brk id="24"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Q42"/>
  <sheetViews>
    <sheetView view="pageBreakPreview" zoomScale="70" zoomScaleNormal="75" zoomScaleSheetLayoutView="70" workbookViewId="0">
      <pane ySplit="15" topLeftCell="A16" activePane="bottomLeft" state="frozen"/>
      <selection pane="bottomLeft" activeCell="P21" sqref="P21"/>
    </sheetView>
  </sheetViews>
  <sheetFormatPr defaultColWidth="9.140625" defaultRowHeight="15.75" x14ac:dyDescent="0.25"/>
  <cols>
    <col min="1" max="1" width="6.85546875" style="16" customWidth="1"/>
    <col min="2" max="2" width="56.5703125" style="16" customWidth="1"/>
    <col min="3" max="3" width="18" style="16" customWidth="1"/>
    <col min="4" max="4" width="14.5703125" style="16" customWidth="1"/>
    <col min="5" max="5" width="15.140625" style="16" customWidth="1"/>
    <col min="6" max="6" width="13.28515625" style="16" customWidth="1"/>
    <col min="7" max="7" width="16.42578125" style="16" customWidth="1"/>
    <col min="8" max="8" width="14" style="16" customWidth="1"/>
    <col min="9" max="9" width="16.85546875" style="16" customWidth="1"/>
    <col min="10" max="10" width="16" style="16" customWidth="1"/>
    <col min="11" max="11" width="13.5703125" style="16" customWidth="1"/>
    <col min="12" max="12" width="19.28515625" style="16" customWidth="1"/>
    <col min="13" max="13" width="14.140625" style="16" customWidth="1"/>
    <col min="14" max="14" width="13.5703125" style="16" customWidth="1"/>
    <col min="15" max="15" width="14.5703125" style="16" customWidth="1"/>
    <col min="16" max="16" width="72" style="16" customWidth="1"/>
    <col min="17" max="17" width="13.42578125" style="16" customWidth="1"/>
    <col min="18" max="16384" width="9.140625" style="16"/>
  </cols>
  <sheetData>
    <row r="1" spans="1:17" ht="29.25" customHeight="1" x14ac:dyDescent="0.25">
      <c r="A1" s="14" t="s">
        <v>51</v>
      </c>
      <c r="B1" s="14"/>
      <c r="C1" s="14"/>
      <c r="D1" s="14"/>
      <c r="E1" s="14"/>
      <c r="F1" s="14"/>
      <c r="G1" s="14"/>
      <c r="H1" s="14"/>
      <c r="I1" s="14"/>
      <c r="J1" s="14"/>
      <c r="K1" s="14"/>
      <c r="L1" s="14"/>
      <c r="M1" s="14"/>
      <c r="N1" s="32"/>
      <c r="O1" s="32"/>
      <c r="P1" s="32"/>
    </row>
    <row r="5" spans="1:17" s="33" customFormat="1" x14ac:dyDescent="0.25">
      <c r="A5" s="128" t="s">
        <v>0</v>
      </c>
      <c r="B5" s="128"/>
      <c r="C5" s="128"/>
      <c r="D5" s="128"/>
      <c r="E5" s="128"/>
      <c r="F5" s="128"/>
      <c r="G5" s="128"/>
      <c r="H5" s="128"/>
      <c r="I5" s="128"/>
      <c r="J5" s="128"/>
      <c r="K5" s="128"/>
      <c r="L5" s="128"/>
      <c r="M5" s="128"/>
      <c r="N5" s="128"/>
      <c r="O5" s="128"/>
      <c r="P5" s="128"/>
    </row>
    <row r="6" spans="1:17" s="33" customFormat="1" x14ac:dyDescent="0.25">
      <c r="A6" s="128" t="s">
        <v>1</v>
      </c>
      <c r="B6" s="128"/>
      <c r="C6" s="128"/>
      <c r="D6" s="128"/>
      <c r="E6" s="128"/>
      <c r="F6" s="128"/>
      <c r="G6" s="128"/>
      <c r="H6" s="128"/>
      <c r="I6" s="128"/>
      <c r="J6" s="128"/>
      <c r="K6" s="128"/>
      <c r="L6" s="128"/>
      <c r="M6" s="128"/>
      <c r="N6" s="128"/>
      <c r="O6" s="128"/>
      <c r="P6" s="128"/>
    </row>
    <row r="7" spans="1:17" s="33" customFormat="1" x14ac:dyDescent="0.25">
      <c r="A7" s="128" t="s">
        <v>2</v>
      </c>
      <c r="B7" s="128"/>
      <c r="C7" s="128"/>
      <c r="D7" s="128"/>
      <c r="E7" s="128"/>
      <c r="F7" s="128"/>
      <c r="G7" s="128"/>
      <c r="H7" s="128"/>
      <c r="I7" s="128"/>
      <c r="J7" s="128"/>
      <c r="K7" s="128"/>
      <c r="L7" s="128"/>
      <c r="M7" s="128"/>
      <c r="N7" s="128"/>
      <c r="O7" s="128"/>
      <c r="P7" s="128"/>
    </row>
    <row r="8" spans="1:17" s="33" customFormat="1" x14ac:dyDescent="0.25">
      <c r="A8" s="128" t="s">
        <v>3</v>
      </c>
      <c r="B8" s="128"/>
      <c r="C8" s="128"/>
      <c r="D8" s="128"/>
      <c r="E8" s="128"/>
      <c r="F8" s="128"/>
      <c r="G8" s="128"/>
      <c r="H8" s="128"/>
      <c r="I8" s="128"/>
      <c r="J8" s="128"/>
      <c r="K8" s="128"/>
      <c r="L8" s="128"/>
      <c r="M8" s="128"/>
      <c r="N8" s="128"/>
      <c r="O8" s="128"/>
      <c r="P8" s="128"/>
    </row>
    <row r="9" spans="1:17" s="33" customFormat="1" x14ac:dyDescent="0.25">
      <c r="A9" s="128" t="s">
        <v>4</v>
      </c>
      <c r="B9" s="128"/>
      <c r="C9" s="128"/>
      <c r="D9" s="128"/>
      <c r="E9" s="128"/>
      <c r="F9" s="128"/>
      <c r="G9" s="128"/>
      <c r="H9" s="128"/>
      <c r="I9" s="128"/>
      <c r="J9" s="128"/>
      <c r="K9" s="128"/>
      <c r="L9" s="128"/>
      <c r="M9" s="128"/>
      <c r="N9" s="128"/>
      <c r="O9" s="128"/>
      <c r="P9" s="128"/>
    </row>
    <row r="10" spans="1:17" s="33" customFormat="1" x14ac:dyDescent="0.25">
      <c r="A10" s="129" t="s">
        <v>69</v>
      </c>
      <c r="B10" s="129"/>
      <c r="C10" s="129"/>
      <c r="D10" s="129"/>
      <c r="E10" s="129"/>
      <c r="F10" s="129"/>
      <c r="G10" s="129"/>
      <c r="H10" s="129"/>
      <c r="I10" s="129"/>
      <c r="J10" s="129"/>
      <c r="K10" s="129"/>
      <c r="L10" s="129"/>
      <c r="M10" s="129"/>
      <c r="N10" s="129"/>
      <c r="O10" s="129"/>
      <c r="P10" s="129"/>
    </row>
    <row r="11" spans="1:17" s="35" customFormat="1" x14ac:dyDescent="0.25">
      <c r="A11" s="130"/>
      <c r="B11" s="130"/>
      <c r="C11" s="130"/>
      <c r="D11" s="130"/>
      <c r="E11" s="130"/>
      <c r="F11" s="130"/>
      <c r="G11" s="130"/>
      <c r="H11" s="130"/>
      <c r="I11" s="130"/>
      <c r="J11" s="130"/>
      <c r="K11" s="130"/>
      <c r="L11" s="130"/>
      <c r="M11" s="130"/>
      <c r="N11" s="130"/>
      <c r="O11" s="130"/>
      <c r="P11" s="130"/>
    </row>
    <row r="12" spans="1:17" s="35" customFormat="1" x14ac:dyDescent="0.25">
      <c r="M12" s="36"/>
      <c r="O12" s="36"/>
    </row>
    <row r="13" spans="1:17" ht="81.75" customHeight="1" x14ac:dyDescent="0.25">
      <c r="A13" s="131" t="s">
        <v>5</v>
      </c>
      <c r="B13" s="131" t="s">
        <v>6</v>
      </c>
      <c r="C13" s="131" t="s">
        <v>7</v>
      </c>
      <c r="D13" s="131" t="s">
        <v>8</v>
      </c>
      <c r="E13" s="131" t="s">
        <v>9</v>
      </c>
      <c r="F13" s="131" t="s">
        <v>19</v>
      </c>
      <c r="G13" s="134" t="s">
        <v>10</v>
      </c>
      <c r="H13" s="134"/>
      <c r="I13" s="131" t="s">
        <v>11</v>
      </c>
      <c r="J13" s="134" t="s">
        <v>20</v>
      </c>
      <c r="K13" s="134"/>
      <c r="L13" s="134"/>
      <c r="M13" s="134"/>
      <c r="N13" s="134"/>
      <c r="O13" s="131" t="s">
        <v>12</v>
      </c>
      <c r="P13" s="131" t="s">
        <v>13</v>
      </c>
    </row>
    <row r="14" spans="1:17" ht="38.25" customHeight="1" x14ac:dyDescent="0.25">
      <c r="A14" s="132"/>
      <c r="B14" s="132"/>
      <c r="C14" s="132"/>
      <c r="D14" s="132"/>
      <c r="E14" s="132"/>
      <c r="F14" s="132"/>
      <c r="G14" s="131" t="s">
        <v>14</v>
      </c>
      <c r="H14" s="131" t="s">
        <v>15</v>
      </c>
      <c r="I14" s="132"/>
      <c r="J14" s="131" t="s">
        <v>16</v>
      </c>
      <c r="K14" s="131" t="s">
        <v>17</v>
      </c>
      <c r="L14" s="134" t="s">
        <v>18</v>
      </c>
      <c r="M14" s="134"/>
      <c r="N14" s="134"/>
      <c r="O14" s="132"/>
      <c r="P14" s="132"/>
    </row>
    <row r="15" spans="1:17" ht="63" x14ac:dyDescent="0.25">
      <c r="A15" s="133"/>
      <c r="B15" s="133"/>
      <c r="C15" s="133"/>
      <c r="D15" s="133"/>
      <c r="E15" s="133"/>
      <c r="F15" s="133"/>
      <c r="G15" s="133"/>
      <c r="H15" s="133"/>
      <c r="I15" s="133"/>
      <c r="J15" s="133"/>
      <c r="K15" s="133"/>
      <c r="L15" s="39" t="s">
        <v>36</v>
      </c>
      <c r="M15" s="39" t="s">
        <v>38</v>
      </c>
      <c r="N15" s="39" t="s">
        <v>37</v>
      </c>
      <c r="O15" s="133"/>
      <c r="P15" s="133"/>
    </row>
    <row r="16" spans="1:17" ht="27" customHeight="1" x14ac:dyDescent="0.25">
      <c r="A16" s="37">
        <v>1</v>
      </c>
      <c r="B16" s="38" t="s">
        <v>22</v>
      </c>
      <c r="D16" s="37"/>
      <c r="E16" s="40">
        <f>SUM(E17:E21)</f>
        <v>3037386</v>
      </c>
      <c r="F16" s="140">
        <v>862147</v>
      </c>
      <c r="G16" s="141">
        <v>1279800</v>
      </c>
      <c r="H16" s="141">
        <v>1279551</v>
      </c>
      <c r="I16" s="37"/>
      <c r="J16" s="37"/>
      <c r="K16" s="40">
        <f>SUM(K17:K21)</f>
        <v>1136311.6842799999</v>
      </c>
      <c r="L16" s="40">
        <f>SUM(L17:L21)</f>
        <v>1044931.1880100003</v>
      </c>
      <c r="M16" s="40">
        <f>SUM(M17:M21)</f>
        <v>91380.496269999727</v>
      </c>
      <c r="N16" s="40">
        <f>SUM(N17:N21)</f>
        <v>0</v>
      </c>
      <c r="O16" s="40">
        <f>K16-E16</f>
        <v>-1901074.3157200001</v>
      </c>
      <c r="P16" s="37"/>
      <c r="Q16" s="24"/>
    </row>
    <row r="17" spans="1:17" ht="89.25" customHeight="1" x14ac:dyDescent="0.25">
      <c r="A17" s="39" t="s">
        <v>21</v>
      </c>
      <c r="B17" s="41" t="s">
        <v>52</v>
      </c>
      <c r="C17" s="139" t="s">
        <v>72</v>
      </c>
      <c r="D17" s="39" t="s">
        <v>47</v>
      </c>
      <c r="E17" s="50">
        <v>896659</v>
      </c>
      <c r="F17" s="140"/>
      <c r="G17" s="141"/>
      <c r="H17" s="141"/>
      <c r="I17" s="136" t="s">
        <v>45</v>
      </c>
      <c r="J17" s="39">
        <v>1</v>
      </c>
      <c r="K17" s="50">
        <v>2650</v>
      </c>
      <c r="L17" s="50">
        <v>2650</v>
      </c>
      <c r="M17" s="50"/>
      <c r="N17" s="50"/>
      <c r="O17" s="50">
        <f>K17-E17</f>
        <v>-894009</v>
      </c>
      <c r="P17" s="43" t="s">
        <v>73</v>
      </c>
      <c r="Q17" s="24"/>
    </row>
    <row r="18" spans="1:17" ht="48.75" customHeight="1" x14ac:dyDescent="0.25">
      <c r="A18" s="39" t="s">
        <v>39</v>
      </c>
      <c r="B18" s="41" t="s">
        <v>53</v>
      </c>
      <c r="C18" s="139"/>
      <c r="D18" s="39" t="s">
        <v>63</v>
      </c>
      <c r="E18" s="50">
        <v>610700</v>
      </c>
      <c r="F18" s="140"/>
      <c r="G18" s="141"/>
      <c r="H18" s="141"/>
      <c r="I18" s="137"/>
      <c r="J18" s="39"/>
      <c r="K18" s="50"/>
      <c r="L18" s="50"/>
      <c r="M18" s="42"/>
      <c r="N18" s="50"/>
      <c r="O18" s="50">
        <f>K18-E18</f>
        <v>-610700</v>
      </c>
      <c r="P18" s="43" t="s">
        <v>73</v>
      </c>
      <c r="Q18" s="24"/>
    </row>
    <row r="19" spans="1:17" ht="37.5" customHeight="1" x14ac:dyDescent="0.25">
      <c r="A19" s="39" t="s">
        <v>40</v>
      </c>
      <c r="B19" s="41" t="s">
        <v>44</v>
      </c>
      <c r="C19" s="139"/>
      <c r="D19" s="39" t="s">
        <v>47</v>
      </c>
      <c r="E19" s="50">
        <v>542027</v>
      </c>
      <c r="F19" s="140"/>
      <c r="G19" s="141"/>
      <c r="H19" s="141"/>
      <c r="I19" s="137"/>
      <c r="J19" s="39">
        <v>1</v>
      </c>
      <c r="K19" s="50">
        <v>460563.11028000002</v>
      </c>
      <c r="L19" s="50">
        <v>460563.11028000002</v>
      </c>
      <c r="M19" s="50"/>
      <c r="N19" s="50"/>
      <c r="O19" s="50">
        <f t="shared" ref="O19:O32" si="0">K19-E19</f>
        <v>-81463.889719999977</v>
      </c>
      <c r="P19" s="43" t="s">
        <v>73</v>
      </c>
      <c r="Q19" s="24"/>
    </row>
    <row r="20" spans="1:17" ht="96" customHeight="1" x14ac:dyDescent="0.25">
      <c r="A20" s="39" t="s">
        <v>41</v>
      </c>
      <c r="B20" s="41" t="s">
        <v>43</v>
      </c>
      <c r="C20" s="139"/>
      <c r="D20" s="39" t="s">
        <v>47</v>
      </c>
      <c r="E20" s="50">
        <v>988000</v>
      </c>
      <c r="F20" s="140"/>
      <c r="G20" s="141"/>
      <c r="H20" s="141"/>
      <c r="I20" s="137"/>
      <c r="J20" s="39">
        <v>1</v>
      </c>
      <c r="K20" s="50">
        <v>653888.36106999998</v>
      </c>
      <c r="L20" s="50">
        <v>581718.07773000025</v>
      </c>
      <c r="M20" s="50">
        <f>K20-L20</f>
        <v>72170.283339999733</v>
      </c>
      <c r="N20" s="50"/>
      <c r="O20" s="50">
        <f t="shared" si="0"/>
        <v>-334111.63893000002</v>
      </c>
      <c r="P20" s="43" t="s">
        <v>73</v>
      </c>
      <c r="Q20" s="24"/>
    </row>
    <row r="21" spans="1:17" ht="48.75" customHeight="1" x14ac:dyDescent="0.25">
      <c r="A21" s="39" t="s">
        <v>42</v>
      </c>
      <c r="B21" s="41" t="s">
        <v>54</v>
      </c>
      <c r="C21" s="139"/>
      <c r="D21" s="39" t="s">
        <v>49</v>
      </c>
      <c r="E21" s="50"/>
      <c r="F21" s="140"/>
      <c r="G21" s="141"/>
      <c r="H21" s="141"/>
      <c r="I21" s="138"/>
      <c r="J21" s="39">
        <v>1</v>
      </c>
      <c r="K21" s="50">
        <v>19210.212929999998</v>
      </c>
      <c r="L21" s="50"/>
      <c r="M21" s="50">
        <v>19210.212929999998</v>
      </c>
      <c r="N21" s="50"/>
      <c r="O21" s="50">
        <f t="shared" si="0"/>
        <v>19210.212929999998</v>
      </c>
      <c r="P21" s="43" t="s">
        <v>78</v>
      </c>
      <c r="Q21" s="24"/>
    </row>
    <row r="22" spans="1:17" ht="27" customHeight="1" x14ac:dyDescent="0.25">
      <c r="A22" s="37">
        <v>2</v>
      </c>
      <c r="B22" s="38" t="s">
        <v>23</v>
      </c>
      <c r="C22" s="139"/>
      <c r="D22" s="37"/>
      <c r="E22" s="40">
        <f>SUM(E23:E32)</f>
        <v>2241771</v>
      </c>
      <c r="F22" s="140"/>
      <c r="G22" s="141"/>
      <c r="H22" s="141"/>
      <c r="I22" s="37"/>
      <c r="J22" s="37"/>
      <c r="K22" s="40">
        <f>SUM(K23:K32)</f>
        <v>45315.726950000004</v>
      </c>
      <c r="L22" s="40">
        <f>SUM(L23:L32)</f>
        <v>0</v>
      </c>
      <c r="M22" s="40">
        <f>SUM(M23:M32)</f>
        <v>45315.726950000004</v>
      </c>
      <c r="N22" s="40">
        <f>SUM(N23:N30)</f>
        <v>0</v>
      </c>
      <c r="O22" s="40">
        <f>K22-E22</f>
        <v>-2196455.27305</v>
      </c>
      <c r="P22" s="28"/>
      <c r="Q22" s="24"/>
    </row>
    <row r="23" spans="1:17" ht="53.25" customHeight="1" x14ac:dyDescent="0.25">
      <c r="A23" s="39" t="s">
        <v>24</v>
      </c>
      <c r="B23" s="41" t="s">
        <v>70</v>
      </c>
      <c r="C23" s="139"/>
      <c r="D23" s="39" t="s">
        <v>64</v>
      </c>
      <c r="E23" s="50">
        <v>856245</v>
      </c>
      <c r="F23" s="140"/>
      <c r="G23" s="141"/>
      <c r="H23" s="141"/>
      <c r="I23" s="139" t="s">
        <v>45</v>
      </c>
      <c r="J23" s="39"/>
      <c r="K23" s="50"/>
      <c r="L23" s="50"/>
      <c r="M23" s="49"/>
      <c r="N23" s="44"/>
      <c r="O23" s="50">
        <f t="shared" si="0"/>
        <v>-856245</v>
      </c>
      <c r="P23" s="43"/>
      <c r="Q23" s="24"/>
    </row>
    <row r="24" spans="1:17" ht="45.75" customHeight="1" x14ac:dyDescent="0.25">
      <c r="A24" s="39" t="s">
        <v>25</v>
      </c>
      <c r="B24" s="41" t="s">
        <v>55</v>
      </c>
      <c r="C24" s="139"/>
      <c r="D24" s="39" t="s">
        <v>65</v>
      </c>
      <c r="E24" s="50">
        <v>821100</v>
      </c>
      <c r="F24" s="140"/>
      <c r="G24" s="141"/>
      <c r="H24" s="141"/>
      <c r="I24" s="139"/>
      <c r="J24" s="39"/>
      <c r="K24" s="50"/>
      <c r="L24" s="50"/>
      <c r="M24" s="49"/>
      <c r="N24" s="44"/>
      <c r="O24" s="50">
        <f t="shared" si="0"/>
        <v>-821100</v>
      </c>
      <c r="P24" s="43"/>
      <c r="Q24" s="24"/>
    </row>
    <row r="25" spans="1:17" ht="52.5" customHeight="1" x14ac:dyDescent="0.25">
      <c r="A25" s="39" t="s">
        <v>26</v>
      </c>
      <c r="B25" s="41" t="s">
        <v>71</v>
      </c>
      <c r="C25" s="139"/>
      <c r="D25" s="39" t="s">
        <v>48</v>
      </c>
      <c r="E25" s="50">
        <v>12326</v>
      </c>
      <c r="F25" s="140"/>
      <c r="G25" s="141"/>
      <c r="H25" s="141"/>
      <c r="I25" s="139"/>
      <c r="J25" s="39"/>
      <c r="K25" s="50"/>
      <c r="L25" s="50"/>
      <c r="M25" s="49"/>
      <c r="N25" s="44"/>
      <c r="O25" s="50">
        <f t="shared" si="0"/>
        <v>-12326</v>
      </c>
      <c r="P25" s="43" t="s">
        <v>73</v>
      </c>
      <c r="Q25" s="24"/>
    </row>
    <row r="26" spans="1:17" ht="51.75" customHeight="1" x14ac:dyDescent="0.25">
      <c r="A26" s="39" t="s">
        <v>27</v>
      </c>
      <c r="B26" s="43" t="s">
        <v>56</v>
      </c>
      <c r="C26" s="139"/>
      <c r="D26" s="39" t="s">
        <v>49</v>
      </c>
      <c r="E26" s="50"/>
      <c r="F26" s="140"/>
      <c r="G26" s="141"/>
      <c r="H26" s="141"/>
      <c r="I26" s="139"/>
      <c r="J26" s="39">
        <v>1</v>
      </c>
      <c r="K26" s="50">
        <v>728.72500000000002</v>
      </c>
      <c r="L26" s="50"/>
      <c r="M26" s="50">
        <v>728.72500000000002</v>
      </c>
      <c r="N26" s="44"/>
      <c r="O26" s="50">
        <f t="shared" si="0"/>
        <v>728.72500000000002</v>
      </c>
      <c r="P26" s="43" t="s">
        <v>77</v>
      </c>
      <c r="Q26" s="24"/>
    </row>
    <row r="27" spans="1:17" ht="51.75" customHeight="1" x14ac:dyDescent="0.25">
      <c r="A27" s="39" t="s">
        <v>28</v>
      </c>
      <c r="B27" s="43" t="s">
        <v>57</v>
      </c>
      <c r="C27" s="139"/>
      <c r="D27" s="39" t="s">
        <v>49</v>
      </c>
      <c r="E27" s="50"/>
      <c r="F27" s="140"/>
      <c r="G27" s="141"/>
      <c r="H27" s="141"/>
      <c r="I27" s="139"/>
      <c r="J27" s="39">
        <v>2</v>
      </c>
      <c r="K27" s="50">
        <v>23485.88679</v>
      </c>
      <c r="L27" s="50"/>
      <c r="M27" s="50">
        <v>23485.88679</v>
      </c>
      <c r="N27" s="44"/>
      <c r="O27" s="50">
        <f t="shared" si="0"/>
        <v>23485.88679</v>
      </c>
      <c r="P27" s="43" t="s">
        <v>77</v>
      </c>
      <c r="Q27" s="24"/>
    </row>
    <row r="28" spans="1:17" ht="51.75" customHeight="1" x14ac:dyDescent="0.25">
      <c r="A28" s="39" t="s">
        <v>29</v>
      </c>
      <c r="B28" s="43" t="s">
        <v>58</v>
      </c>
      <c r="C28" s="139"/>
      <c r="D28" s="39" t="s">
        <v>49</v>
      </c>
      <c r="E28" s="50"/>
      <c r="F28" s="140"/>
      <c r="G28" s="141"/>
      <c r="H28" s="141"/>
      <c r="I28" s="139"/>
      <c r="J28" s="39">
        <v>2</v>
      </c>
      <c r="K28" s="50">
        <v>10275.2541</v>
      </c>
      <c r="L28" s="50"/>
      <c r="M28" s="50">
        <v>10275.2541</v>
      </c>
      <c r="N28" s="44"/>
      <c r="O28" s="50">
        <f t="shared" si="0"/>
        <v>10275.2541</v>
      </c>
      <c r="P28" s="43" t="s">
        <v>77</v>
      </c>
      <c r="Q28" s="24"/>
    </row>
    <row r="29" spans="1:17" ht="51.75" customHeight="1" x14ac:dyDescent="0.25">
      <c r="A29" s="39" t="s">
        <v>30</v>
      </c>
      <c r="B29" s="43" t="s">
        <v>59</v>
      </c>
      <c r="C29" s="139"/>
      <c r="D29" s="39" t="s">
        <v>49</v>
      </c>
      <c r="E29" s="50"/>
      <c r="F29" s="140"/>
      <c r="G29" s="141"/>
      <c r="H29" s="141"/>
      <c r="I29" s="139"/>
      <c r="J29" s="39">
        <v>2</v>
      </c>
      <c r="K29" s="50">
        <v>5234.8610600000002</v>
      </c>
      <c r="L29" s="50"/>
      <c r="M29" s="49">
        <v>5234.8610600000002</v>
      </c>
      <c r="N29" s="44"/>
      <c r="O29" s="50">
        <f t="shared" si="0"/>
        <v>5234.8610600000002</v>
      </c>
      <c r="P29" s="43" t="s">
        <v>77</v>
      </c>
      <c r="Q29" s="24"/>
    </row>
    <row r="30" spans="1:17" ht="51.75" customHeight="1" x14ac:dyDescent="0.25">
      <c r="A30" s="39" t="s">
        <v>31</v>
      </c>
      <c r="B30" s="43" t="s">
        <v>60</v>
      </c>
      <c r="C30" s="139"/>
      <c r="D30" s="39" t="s">
        <v>48</v>
      </c>
      <c r="E30" s="50">
        <v>52100</v>
      </c>
      <c r="F30" s="140"/>
      <c r="G30" s="141"/>
      <c r="H30" s="141"/>
      <c r="I30" s="139"/>
      <c r="J30" s="39"/>
      <c r="K30" s="50"/>
      <c r="L30" s="50"/>
      <c r="M30" s="49"/>
      <c r="N30" s="44"/>
      <c r="O30" s="50">
        <f t="shared" si="0"/>
        <v>-52100</v>
      </c>
      <c r="P30" s="43" t="s">
        <v>74</v>
      </c>
      <c r="Q30" s="24"/>
    </row>
    <row r="31" spans="1:17" ht="66.75" customHeight="1" x14ac:dyDescent="0.25">
      <c r="A31" s="39" t="s">
        <v>32</v>
      </c>
      <c r="B31" s="43" t="s">
        <v>61</v>
      </c>
      <c r="C31" s="139"/>
      <c r="D31" s="45">
        <v>2013</v>
      </c>
      <c r="E31" s="50">
        <v>500000</v>
      </c>
      <c r="F31" s="140"/>
      <c r="G31" s="141"/>
      <c r="H31" s="141"/>
      <c r="I31" s="139"/>
      <c r="J31" s="39"/>
      <c r="K31" s="50"/>
      <c r="L31" s="50"/>
      <c r="M31" s="49"/>
      <c r="N31" s="44"/>
      <c r="O31" s="50">
        <f t="shared" si="0"/>
        <v>-500000</v>
      </c>
      <c r="P31" s="43"/>
      <c r="Q31" s="24"/>
    </row>
    <row r="32" spans="1:17" ht="115.5" customHeight="1" x14ac:dyDescent="0.25">
      <c r="A32" s="39" t="s">
        <v>33</v>
      </c>
      <c r="B32" s="43" t="s">
        <v>62</v>
      </c>
      <c r="C32" s="51"/>
      <c r="D32" s="45" t="s">
        <v>48</v>
      </c>
      <c r="E32" s="50"/>
      <c r="F32" s="52"/>
      <c r="G32" s="53"/>
      <c r="H32" s="53"/>
      <c r="I32" s="39" t="s">
        <v>45</v>
      </c>
      <c r="J32" s="39">
        <v>1</v>
      </c>
      <c r="K32" s="50">
        <v>5591</v>
      </c>
      <c r="L32" s="50"/>
      <c r="M32" s="49">
        <v>5591</v>
      </c>
      <c r="N32" s="44"/>
      <c r="O32" s="50">
        <f t="shared" si="0"/>
        <v>5591</v>
      </c>
      <c r="P32" s="43" t="s">
        <v>76</v>
      </c>
      <c r="Q32" s="24"/>
    </row>
    <row r="33" spans="1:17" s="33" customFormat="1" ht="33.75" customHeight="1" x14ac:dyDescent="0.25">
      <c r="A33" s="37">
        <v>3</v>
      </c>
      <c r="B33" s="38" t="s">
        <v>50</v>
      </c>
      <c r="C33" s="137"/>
      <c r="D33" s="39"/>
      <c r="E33" s="40">
        <f>E34</f>
        <v>0</v>
      </c>
      <c r="F33" s="142"/>
      <c r="G33" s="142"/>
      <c r="H33" s="142"/>
      <c r="I33" s="37"/>
      <c r="J33" s="37"/>
      <c r="K33" s="40">
        <f>K34</f>
        <v>842.62199999999996</v>
      </c>
      <c r="L33" s="40">
        <f>L34</f>
        <v>0</v>
      </c>
      <c r="M33" s="40">
        <f>M34</f>
        <v>842.62199999999996</v>
      </c>
      <c r="N33" s="40">
        <f>N34</f>
        <v>0</v>
      </c>
      <c r="O33" s="40">
        <f>K33-E33</f>
        <v>842.62199999999996</v>
      </c>
      <c r="P33" s="28"/>
      <c r="Q33" s="24"/>
    </row>
    <row r="34" spans="1:17" ht="38.25" customHeight="1" x14ac:dyDescent="0.25">
      <c r="A34" s="39" t="s">
        <v>34</v>
      </c>
      <c r="B34" s="44" t="s">
        <v>35</v>
      </c>
      <c r="C34" s="137"/>
      <c r="D34" s="39">
        <v>2015</v>
      </c>
      <c r="E34" s="50"/>
      <c r="F34" s="142"/>
      <c r="G34" s="142"/>
      <c r="H34" s="142"/>
      <c r="I34" s="46" t="s">
        <v>45</v>
      </c>
      <c r="J34" s="39"/>
      <c r="K34" s="50">
        <v>842.62199999999996</v>
      </c>
      <c r="L34" s="50"/>
      <c r="M34" s="49">
        <v>842.62199999999996</v>
      </c>
      <c r="N34" s="44"/>
      <c r="O34" s="50">
        <f t="shared" ref="O34" si="1">K34-E34</f>
        <v>842.62199999999996</v>
      </c>
      <c r="P34" s="43" t="s">
        <v>75</v>
      </c>
      <c r="Q34" s="24"/>
    </row>
    <row r="35" spans="1:17" ht="65.25" customHeight="1" x14ac:dyDescent="0.25">
      <c r="A35" s="37"/>
      <c r="B35" s="47" t="s">
        <v>46</v>
      </c>
      <c r="C35" s="138"/>
      <c r="D35" s="39"/>
      <c r="E35" s="48">
        <f>E16+E22+E33</f>
        <v>5279157</v>
      </c>
      <c r="F35" s="143"/>
      <c r="G35" s="143"/>
      <c r="H35" s="143"/>
      <c r="I35" s="37"/>
      <c r="J35" s="47"/>
      <c r="K35" s="48">
        <f>K16+K22+K33</f>
        <v>1182470.0332299999</v>
      </c>
      <c r="L35" s="48">
        <f>L16+L22+L33</f>
        <v>1044931.1880100003</v>
      </c>
      <c r="M35" s="48">
        <f>M16+M22+M33</f>
        <v>137538.84521999973</v>
      </c>
      <c r="N35" s="48">
        <f>N16+N22+N33</f>
        <v>0</v>
      </c>
      <c r="O35" s="48">
        <f>O16+O22+O33</f>
        <v>-4096686.9667700003</v>
      </c>
      <c r="P35" s="29"/>
      <c r="Q35" s="24"/>
    </row>
    <row r="36" spans="1:17" ht="65.25" customHeight="1" x14ac:dyDescent="0.25">
      <c r="A36" s="34"/>
      <c r="B36" s="26"/>
      <c r="C36" s="26"/>
      <c r="D36" s="34"/>
      <c r="E36" s="27"/>
      <c r="F36" s="27"/>
      <c r="G36" s="26"/>
      <c r="H36" s="26"/>
      <c r="I36" s="34"/>
      <c r="J36" s="26"/>
      <c r="K36" s="30"/>
      <c r="L36" s="27"/>
      <c r="M36" s="27"/>
      <c r="N36" s="27"/>
      <c r="O36" s="27"/>
      <c r="P36" s="26"/>
      <c r="Q36" s="24"/>
    </row>
    <row r="37" spans="1:17" s="20" customFormat="1" ht="35.25" customHeight="1" x14ac:dyDescent="0.25">
      <c r="A37" s="19"/>
      <c r="B37" s="135"/>
      <c r="C37" s="135"/>
      <c r="D37" s="135"/>
      <c r="E37" s="135"/>
      <c r="F37" s="135"/>
      <c r="G37" s="135"/>
      <c r="H37" s="135"/>
      <c r="I37" s="135"/>
      <c r="J37" s="135"/>
      <c r="K37" s="135"/>
      <c r="L37" s="135"/>
      <c r="M37" s="135"/>
      <c r="N37" s="135"/>
      <c r="O37" s="135"/>
      <c r="P37" s="135"/>
      <c r="Q37" s="24"/>
    </row>
    <row r="38" spans="1:17" ht="35.25" customHeight="1" x14ac:dyDescent="0.25">
      <c r="A38" s="31"/>
      <c r="B38" s="31"/>
      <c r="C38" s="31"/>
      <c r="D38" s="31"/>
      <c r="E38" s="31"/>
      <c r="F38" s="31"/>
      <c r="G38" s="31"/>
      <c r="H38" s="31"/>
      <c r="I38" s="31"/>
      <c r="J38" s="31"/>
      <c r="K38" s="31"/>
      <c r="L38" s="31"/>
      <c r="M38" s="31"/>
      <c r="N38" s="31"/>
      <c r="O38" s="31"/>
      <c r="P38" s="31"/>
      <c r="Q38" s="24"/>
    </row>
    <row r="39" spans="1:17" ht="35.25" hidden="1" customHeight="1" x14ac:dyDescent="0.25">
      <c r="A39" s="31"/>
      <c r="B39" s="31"/>
      <c r="C39" s="31"/>
      <c r="D39" s="31"/>
      <c r="E39" s="21">
        <f>E16+E22+E33</f>
        <v>5279157</v>
      </c>
      <c r="F39" s="31"/>
      <c r="G39" s="31"/>
      <c r="H39" s="31"/>
      <c r="I39" s="31"/>
      <c r="J39" s="31"/>
      <c r="K39" s="21">
        <f>K16+K22+K33</f>
        <v>1182470.0332299999</v>
      </c>
      <c r="L39" s="21">
        <f>L16+L22+L33</f>
        <v>1044931.1880100003</v>
      </c>
      <c r="M39" s="21">
        <f>M16+M22+M33</f>
        <v>137538.84521999973</v>
      </c>
      <c r="N39" s="21">
        <f>N16+N22+N33</f>
        <v>0</v>
      </c>
      <c r="O39" s="21">
        <f>O16+O22+O33</f>
        <v>-4096686.9667700003</v>
      </c>
      <c r="P39" s="31"/>
    </row>
    <row r="40" spans="1:17" hidden="1" x14ac:dyDescent="0.25">
      <c r="M40" s="21"/>
      <c r="O40" s="24">
        <f>O39-88000</f>
        <v>-4184686.9667700003</v>
      </c>
    </row>
    <row r="41" spans="1:17" s="33" customFormat="1" ht="82.5" customHeight="1" x14ac:dyDescent="0.25">
      <c r="B41" s="15"/>
      <c r="C41" s="15"/>
      <c r="D41" s="15"/>
      <c r="E41" s="17"/>
      <c r="F41" s="15"/>
      <c r="G41" s="15"/>
      <c r="I41" s="15"/>
      <c r="J41" s="15"/>
      <c r="K41" s="22"/>
      <c r="L41" s="18"/>
      <c r="M41" s="17"/>
      <c r="N41" s="15"/>
      <c r="O41" s="15"/>
    </row>
    <row r="42" spans="1:17" x14ac:dyDescent="0.25">
      <c r="K42" s="23"/>
    </row>
  </sheetData>
  <mergeCells count="36">
    <mergeCell ref="K14:K15"/>
    <mergeCell ref="L14:N14"/>
    <mergeCell ref="B37:H37"/>
    <mergeCell ref="I37:P37"/>
    <mergeCell ref="I17:I21"/>
    <mergeCell ref="I23:I31"/>
    <mergeCell ref="F16:F31"/>
    <mergeCell ref="G16:G31"/>
    <mergeCell ref="H16:H31"/>
    <mergeCell ref="C17:C31"/>
    <mergeCell ref="C33:C35"/>
    <mergeCell ref="F33:F35"/>
    <mergeCell ref="G33:G35"/>
    <mergeCell ref="H33:H35"/>
    <mergeCell ref="A10:P10"/>
    <mergeCell ref="A11:P11"/>
    <mergeCell ref="A13:A15"/>
    <mergeCell ref="B13:B15"/>
    <mergeCell ref="C13:C15"/>
    <mergeCell ref="D13:D15"/>
    <mergeCell ref="E13:E15"/>
    <mergeCell ref="F13:F15"/>
    <mergeCell ref="G13:H13"/>
    <mergeCell ref="I13:I15"/>
    <mergeCell ref="J13:N13"/>
    <mergeCell ref="O13:O15"/>
    <mergeCell ref="P13:P15"/>
    <mergeCell ref="G14:G15"/>
    <mergeCell ref="H14:H15"/>
    <mergeCell ref="J14:J15"/>
    <mergeCell ref="A9:P9"/>
    <mergeCell ref="A1:M1"/>
    <mergeCell ref="A5:P5"/>
    <mergeCell ref="A6:P6"/>
    <mergeCell ref="A7:P7"/>
    <mergeCell ref="A8:P8"/>
  </mergeCells>
  <pageMargins left="0.196850393700787" right="0.23622047244094499" top="0.53" bottom="0.46" header="0.53" footer="0.31496062992126"/>
  <pageSetup paperSize="9" scale="42" fitToHeight="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Рус за 2015 год</vt:lpstr>
      <vt:lpstr>Рус за 1 полугодие 2015 год</vt:lpstr>
      <vt:lpstr>'Рус за 1 полугодие 2015 год'!Заголовки_для_печати</vt:lpstr>
      <vt:lpstr>'Рус за 2015 год'!Заголовки_для_печати</vt:lpstr>
      <vt:lpstr>'Рус за 1 полугодие 2015 год'!Область_печати</vt:lpstr>
      <vt:lpstr>'Рус за 2015 год'!Область_печати</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Лиана Рязанцева</dc:creator>
  <cp:keywords/>
  <dc:description/>
  <cp:lastModifiedBy>Enter</cp:lastModifiedBy>
  <cp:lastPrinted>2018-05-10T11:47:31Z</cp:lastPrinted>
  <dcterms:created xsi:type="dcterms:W3CDTF">2014-04-07T11:23:05Z</dcterms:created>
  <dcterms:modified xsi:type="dcterms:W3CDTF">2019-04-16T12:07:43Z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